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820" activeTab="2"/>
  </bookViews>
  <sheets>
    <sheet name="① 売上のみ" sheetId="1" r:id="rId1"/>
    <sheet name="② ①＋原価を考慮" sheetId="2" r:id="rId2"/>
    <sheet name="③ ②＋人件費を考慮" sheetId="3" r:id="rId3"/>
  </sheets>
  <definedNames>
    <definedName name="_xlnm.Print_Area" localSheetId="0">'① 売上のみ'!$A$3:$N$26</definedName>
    <definedName name="_xlnm.Print_Area" localSheetId="1">'② ①＋原価を考慮'!$A$1:$N$34</definedName>
    <definedName name="_xlnm.Print_Area" localSheetId="2">'③ ②＋人件費を考慮'!$A$1:$S$38</definedName>
  </definedNames>
  <calcPr fullCalcOnLoad="1"/>
</workbook>
</file>

<file path=xl/comments2.xml><?xml version="1.0" encoding="utf-8"?>
<comments xmlns="http://schemas.openxmlformats.org/spreadsheetml/2006/main">
  <authors>
    <author>koyama</author>
  </authors>
  <commentList>
    <comment ref="I5" authorId="0">
      <text>
        <r>
          <rPr>
            <b/>
            <sz val="9"/>
            <rFont val="ＭＳ Ｐゴシック"/>
            <family val="3"/>
          </rPr>
          <t>入力欄</t>
        </r>
      </text>
    </comment>
    <comment ref="K5" authorId="0">
      <text>
        <r>
          <rPr>
            <b/>
            <sz val="9"/>
            <rFont val="ＭＳ Ｐゴシック"/>
            <family val="3"/>
          </rPr>
          <t>入力欄</t>
        </r>
      </text>
    </comment>
  </commentList>
</comments>
</file>

<file path=xl/comments3.xml><?xml version="1.0" encoding="utf-8"?>
<comments xmlns="http://schemas.openxmlformats.org/spreadsheetml/2006/main">
  <authors>
    <author>koyama</author>
  </authors>
  <commentList>
    <comment ref="J5" authorId="0">
      <text>
        <r>
          <rPr>
            <b/>
            <sz val="9"/>
            <rFont val="ＭＳ Ｐゴシック"/>
            <family val="3"/>
          </rPr>
          <t>入力欄</t>
        </r>
      </text>
    </comment>
    <comment ref="L5" authorId="0">
      <text>
        <r>
          <rPr>
            <b/>
            <sz val="9"/>
            <rFont val="ＭＳ Ｐゴシック"/>
            <family val="3"/>
          </rPr>
          <t>入力欄</t>
        </r>
      </text>
    </comment>
  </commentList>
</comments>
</file>

<file path=xl/sharedStrings.xml><?xml version="1.0" encoding="utf-8"?>
<sst xmlns="http://schemas.openxmlformats.org/spreadsheetml/2006/main" count="54" uniqueCount="30">
  <si>
    <t>客数</t>
  </si>
  <si>
    <t>客単価</t>
  </si>
  <si>
    <t>人件費</t>
  </si>
  <si>
    <t>パターン①　お客さんに「安くなった」と思われるように、30％の値下げをした場合。</t>
  </si>
  <si>
    <t>パターン②　お客さんに「高くなった」と思われないように、25％の値上げをした場合。</t>
  </si>
  <si>
    <t>原価</t>
  </si>
  <si>
    <t>売上のみ考慮</t>
  </si>
  <si>
    <t>人件費も考慮</t>
  </si>
  <si>
    <t>原価を考慮</t>
  </si>
  <si>
    <t>と仮定</t>
  </si>
  <si>
    <t>お客様が、価格の変化に気付くのは、単価30%の増減だと言われている。</t>
  </si>
  <si>
    <t>合わせて</t>
  </si>
  <si>
    <t>パターン②の検証　20%の値上げ</t>
  </si>
  <si>
    <t>→　客数が83人（17%減）まで減ったとしても、値上げ前の売上をキープできる。</t>
  </si>
  <si>
    <t>パターン①の検証　20%の値引き</t>
  </si>
  <si>
    <t>→　客数が125人(25%増）しないと、値下げ前の売上をキープできない。</t>
  </si>
  <si>
    <t>→　客数が140人(40%増）しないと、値下げ前の利益をキープできない。</t>
  </si>
  <si>
    <t>→　客数が78人(22%減）まで減ったとしても、値上げ前の利益をキープできる。</t>
  </si>
  <si>
    <t>→　客数が200人(2倍）しないと、値下げ前の利益をキープできない。</t>
  </si>
  <si>
    <t>→　客数が67人(33%減）まで減ったとしても、値上げ前の利益をキープできる。</t>
  </si>
  <si>
    <t>売上のみを考慮（原価と人件費は加味しない場合）</t>
  </si>
  <si>
    <t>原価率</t>
  </si>
  <si>
    <t>売上と原価と人件費を考慮</t>
  </si>
  <si>
    <t>原価率</t>
  </si>
  <si>
    <t>人件費率</t>
  </si>
  <si>
    <t>売上と原価を考慮（人件費は加味しない場合）</t>
  </si>
  <si>
    <t>→　数量↗で原価↗　単価↗では原価→</t>
  </si>
  <si>
    <t>→　数量↗でも単価↗でも、人件費→</t>
  </si>
  <si>
    <t>→　数量↗で原価↗　単価↗では人件費→</t>
  </si>
  <si>
    <t>パターン①の検証　20%の値下げ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</si>
</sst>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.0;[Red]\-#,##0.0"/>
    <numFmt numFmtId="183" formatCode="###&quot;人&quot;"/>
    <numFmt numFmtId="184" formatCode="###&quot;円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0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8"/>
      <color indexed="8"/>
      <name val="ＭＳ Ｐゴシック"/>
      <family val="0"/>
    </font>
    <font>
      <u val="single"/>
      <sz val="24"/>
      <color indexed="8"/>
      <name val="ＭＳ Ｐゴシック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18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textRotation="255"/>
    </xf>
    <xf numFmtId="184" fontId="5" fillId="0" borderId="16" xfId="0" applyNumberFormat="1" applyFont="1" applyBorder="1" applyAlignment="1">
      <alignment vertical="center"/>
    </xf>
    <xf numFmtId="38" fontId="5" fillId="0" borderId="17" xfId="47" applyFont="1" applyBorder="1" applyAlignment="1">
      <alignment vertical="center"/>
    </xf>
    <xf numFmtId="38" fontId="5" fillId="0" borderId="18" xfId="47" applyFont="1" applyBorder="1" applyAlignment="1">
      <alignment vertical="center"/>
    </xf>
    <xf numFmtId="184" fontId="5" fillId="33" borderId="16" xfId="0" applyNumberFormat="1" applyFont="1" applyFill="1" applyBorder="1" applyAlignment="1">
      <alignment vertical="center"/>
    </xf>
    <xf numFmtId="38" fontId="5" fillId="33" borderId="17" xfId="47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textRotation="255"/>
    </xf>
    <xf numFmtId="184" fontId="5" fillId="0" borderId="20" xfId="0" applyNumberFormat="1" applyFont="1" applyBorder="1" applyAlignment="1">
      <alignment vertical="center"/>
    </xf>
    <xf numFmtId="38" fontId="5" fillId="0" borderId="21" xfId="47" applyFont="1" applyBorder="1" applyAlignment="1">
      <alignment vertical="center"/>
    </xf>
    <xf numFmtId="38" fontId="5" fillId="0" borderId="22" xfId="47" applyFont="1" applyBorder="1" applyAlignment="1">
      <alignment vertical="center"/>
    </xf>
    <xf numFmtId="0" fontId="5" fillId="0" borderId="0" xfId="0" applyFont="1" applyAlignment="1">
      <alignment vertical="center" textRotation="255"/>
    </xf>
    <xf numFmtId="9" fontId="5" fillId="0" borderId="0" xfId="0" applyNumberFormat="1" applyFont="1" applyAlignment="1">
      <alignment vertical="center"/>
    </xf>
    <xf numFmtId="38" fontId="5" fillId="0" borderId="23" xfId="47" applyFont="1" applyBorder="1" applyAlignment="1">
      <alignment vertical="center"/>
    </xf>
    <xf numFmtId="38" fontId="5" fillId="0" borderId="24" xfId="47" applyFont="1" applyBorder="1" applyAlignment="1">
      <alignment vertical="center"/>
    </xf>
    <xf numFmtId="38" fontId="5" fillId="0" borderId="25" xfId="47" applyFont="1" applyBorder="1" applyAlignment="1">
      <alignment vertical="center"/>
    </xf>
    <xf numFmtId="38" fontId="5" fillId="0" borderId="26" xfId="47" applyFont="1" applyBorder="1" applyAlignment="1">
      <alignment vertical="center"/>
    </xf>
    <xf numFmtId="38" fontId="5" fillId="0" borderId="17" xfId="47" applyFont="1" applyFill="1" applyBorder="1" applyAlignment="1">
      <alignment vertical="center"/>
    </xf>
    <xf numFmtId="38" fontId="5" fillId="0" borderId="27" xfId="47" applyFont="1" applyBorder="1" applyAlignment="1">
      <alignment vertical="center"/>
    </xf>
    <xf numFmtId="183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38" fontId="5" fillId="0" borderId="26" xfId="47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7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38" fontId="5" fillId="0" borderId="44" xfId="47" applyFont="1" applyBorder="1" applyAlignment="1">
      <alignment vertical="center"/>
    </xf>
    <xf numFmtId="38" fontId="5" fillId="0" borderId="11" xfId="47" applyFont="1" applyBorder="1" applyAlignment="1">
      <alignment vertical="center"/>
    </xf>
    <xf numFmtId="38" fontId="5" fillId="0" borderId="45" xfId="47" applyFont="1" applyBorder="1" applyAlignment="1">
      <alignment vertical="center"/>
    </xf>
    <xf numFmtId="38" fontId="22" fillId="33" borderId="46" xfId="47" applyFont="1" applyFill="1" applyBorder="1" applyAlignment="1">
      <alignment vertical="center"/>
    </xf>
    <xf numFmtId="38" fontId="5" fillId="0" borderId="16" xfId="47" applyFont="1" applyBorder="1" applyAlignment="1">
      <alignment vertical="center"/>
    </xf>
    <xf numFmtId="38" fontId="5" fillId="0" borderId="11" xfId="47" applyFont="1" applyFill="1" applyBorder="1" applyAlignment="1">
      <alignment vertical="center"/>
    </xf>
    <xf numFmtId="184" fontId="5" fillId="34" borderId="16" xfId="0" applyNumberFormat="1" applyFont="1" applyFill="1" applyBorder="1" applyAlignment="1">
      <alignment vertical="center"/>
    </xf>
    <xf numFmtId="38" fontId="5" fillId="34" borderId="17" xfId="47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textRotation="255"/>
    </xf>
    <xf numFmtId="184" fontId="5" fillId="0" borderId="16" xfId="0" applyNumberFormat="1" applyFont="1" applyFill="1" applyBorder="1" applyAlignment="1">
      <alignment vertical="center"/>
    </xf>
    <xf numFmtId="38" fontId="5" fillId="0" borderId="18" xfId="47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34" borderId="18" xfId="47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9" fontId="5" fillId="0" borderId="0" xfId="0" applyNumberFormat="1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7" xfId="0" applyFont="1" applyBorder="1" applyAlignment="1">
      <alignment horizontal="center" vertical="center"/>
    </xf>
    <xf numFmtId="183" fontId="5" fillId="0" borderId="21" xfId="0" applyNumberFormat="1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9</xdr:row>
      <xdr:rowOff>142875</xdr:rowOff>
    </xdr:from>
    <xdr:to>
      <xdr:col>1</xdr:col>
      <xdr:colOff>1181100</xdr:colOff>
      <xdr:row>11</xdr:row>
      <xdr:rowOff>266700</xdr:rowOff>
    </xdr:to>
    <xdr:sp>
      <xdr:nvSpPr>
        <xdr:cNvPr id="1" name="右カーブ矢印 1"/>
        <xdr:cNvSpPr>
          <a:spLocks/>
        </xdr:cNvSpPr>
      </xdr:nvSpPr>
      <xdr:spPr>
        <a:xfrm>
          <a:off x="1352550" y="3124200"/>
          <a:ext cx="219075" cy="895350"/>
        </a:xfrm>
        <a:prstGeom prst="curvedRightArrow">
          <a:avLst>
            <a:gd name="adj1" fmla="val 32430"/>
            <a:gd name="adj2" fmla="val 45606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914400</xdr:colOff>
      <xdr:row>7</xdr:row>
      <xdr:rowOff>142875</xdr:rowOff>
    </xdr:from>
    <xdr:to>
      <xdr:col>1</xdr:col>
      <xdr:colOff>1133475</xdr:colOff>
      <xdr:row>9</xdr:row>
      <xdr:rowOff>219075</xdr:rowOff>
    </xdr:to>
    <xdr:sp>
      <xdr:nvSpPr>
        <xdr:cNvPr id="2" name="右カーブ矢印 2"/>
        <xdr:cNvSpPr>
          <a:spLocks/>
        </xdr:cNvSpPr>
      </xdr:nvSpPr>
      <xdr:spPr>
        <a:xfrm flipV="1">
          <a:off x="1304925" y="2486025"/>
          <a:ext cx="219075" cy="714375"/>
        </a:xfrm>
        <a:prstGeom prst="curvedRightArrow">
          <a:avLst>
            <a:gd name="adj1" fmla="val 29481"/>
            <a:gd name="adj2" fmla="val 44870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47625</xdr:rowOff>
    </xdr:from>
    <xdr:to>
      <xdr:col>1</xdr:col>
      <xdr:colOff>847725</xdr:colOff>
      <xdr:row>8</xdr:row>
      <xdr:rowOff>295275</xdr:rowOff>
    </xdr:to>
    <xdr:sp>
      <xdr:nvSpPr>
        <xdr:cNvPr id="3" name="正方形/長方形 3"/>
        <xdr:cNvSpPr>
          <a:spLocks/>
        </xdr:cNvSpPr>
      </xdr:nvSpPr>
      <xdr:spPr>
        <a:xfrm>
          <a:off x="447675" y="2705100"/>
          <a:ext cx="790575" cy="24765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パターン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10</xdr:row>
      <xdr:rowOff>152400</xdr:rowOff>
    </xdr:from>
    <xdr:to>
      <xdr:col>1</xdr:col>
      <xdr:colOff>847725</xdr:colOff>
      <xdr:row>11</xdr:row>
      <xdr:rowOff>104775</xdr:rowOff>
    </xdr:to>
    <xdr:sp>
      <xdr:nvSpPr>
        <xdr:cNvPr id="4" name="正方形/長方形 4"/>
        <xdr:cNvSpPr>
          <a:spLocks/>
        </xdr:cNvSpPr>
      </xdr:nvSpPr>
      <xdr:spPr>
        <a:xfrm>
          <a:off x="447675" y="3590925"/>
          <a:ext cx="790575" cy="2667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パターン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7</xdr:col>
      <xdr:colOff>323850</xdr:colOff>
      <xdr:row>9</xdr:row>
      <xdr:rowOff>447675</xdr:rowOff>
    </xdr:from>
    <xdr:to>
      <xdr:col>7</xdr:col>
      <xdr:colOff>647700</xdr:colOff>
      <xdr:row>11</xdr:row>
      <xdr:rowOff>0</xdr:rowOff>
    </xdr:to>
    <xdr:sp>
      <xdr:nvSpPr>
        <xdr:cNvPr id="5" name="直線矢印コネクタ 2"/>
        <xdr:cNvSpPr>
          <a:spLocks/>
        </xdr:cNvSpPr>
      </xdr:nvSpPr>
      <xdr:spPr>
        <a:xfrm flipH="1">
          <a:off x="5219700" y="3429000"/>
          <a:ext cx="323850" cy="323850"/>
        </a:xfrm>
        <a:prstGeom prst="straightConnector1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304800</xdr:rowOff>
    </xdr:from>
    <xdr:to>
      <xdr:col>10</xdr:col>
      <xdr:colOff>333375</xdr:colOff>
      <xdr:row>9</xdr:row>
      <xdr:rowOff>0</xdr:rowOff>
    </xdr:to>
    <xdr:sp>
      <xdr:nvSpPr>
        <xdr:cNvPr id="6" name="直線矢印コネクタ 7"/>
        <xdr:cNvSpPr>
          <a:spLocks/>
        </xdr:cNvSpPr>
      </xdr:nvSpPr>
      <xdr:spPr>
        <a:xfrm flipV="1">
          <a:off x="6334125" y="2647950"/>
          <a:ext cx="990600" cy="333375"/>
        </a:xfrm>
        <a:prstGeom prst="straightConnector1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13</xdr:row>
      <xdr:rowOff>38100</xdr:rowOff>
    </xdr:from>
    <xdr:to>
      <xdr:col>1</xdr:col>
      <xdr:colOff>1123950</xdr:colOff>
      <xdr:row>15</xdr:row>
      <xdr:rowOff>161925</xdr:rowOff>
    </xdr:to>
    <xdr:sp>
      <xdr:nvSpPr>
        <xdr:cNvPr id="1" name="右カーブ矢印 1"/>
        <xdr:cNvSpPr>
          <a:spLocks/>
        </xdr:cNvSpPr>
      </xdr:nvSpPr>
      <xdr:spPr>
        <a:xfrm>
          <a:off x="1285875" y="4181475"/>
          <a:ext cx="219075" cy="895350"/>
        </a:xfrm>
        <a:prstGeom prst="curvedRightArrow">
          <a:avLst>
            <a:gd name="adj1" fmla="val 32430"/>
            <a:gd name="adj2" fmla="val 45606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11</xdr:row>
      <xdr:rowOff>76200</xdr:rowOff>
    </xdr:from>
    <xdr:to>
      <xdr:col>1</xdr:col>
      <xdr:colOff>1123950</xdr:colOff>
      <xdr:row>13</xdr:row>
      <xdr:rowOff>114300</xdr:rowOff>
    </xdr:to>
    <xdr:sp>
      <xdr:nvSpPr>
        <xdr:cNvPr id="2" name="右カーブ矢印 2"/>
        <xdr:cNvSpPr>
          <a:spLocks/>
        </xdr:cNvSpPr>
      </xdr:nvSpPr>
      <xdr:spPr>
        <a:xfrm flipV="1">
          <a:off x="1247775" y="3581400"/>
          <a:ext cx="266700" cy="676275"/>
        </a:xfrm>
        <a:prstGeom prst="curvedRightArrow">
          <a:avLst>
            <a:gd name="adj1" fmla="val 24009"/>
            <a:gd name="adj2" fmla="val 43504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66675</xdr:rowOff>
    </xdr:from>
    <xdr:to>
      <xdr:col>1</xdr:col>
      <xdr:colOff>790575</xdr:colOff>
      <xdr:row>12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400050" y="3571875"/>
          <a:ext cx="781050" cy="24765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パターン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9525</xdr:colOff>
      <xdr:row>14</xdr:row>
      <xdr:rowOff>47625</xdr:rowOff>
    </xdr:from>
    <xdr:to>
      <xdr:col>1</xdr:col>
      <xdr:colOff>790575</xdr:colOff>
      <xdr:row>15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400050" y="4648200"/>
          <a:ext cx="781050" cy="2667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パターン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6</xdr:col>
      <xdr:colOff>647700</xdr:colOff>
      <xdr:row>13</xdr:row>
      <xdr:rowOff>419100</xdr:rowOff>
    </xdr:from>
    <xdr:to>
      <xdr:col>8</xdr:col>
      <xdr:colOff>19050</xdr:colOff>
      <xdr:row>15</xdr:row>
      <xdr:rowOff>38100</xdr:rowOff>
    </xdr:to>
    <xdr:sp>
      <xdr:nvSpPr>
        <xdr:cNvPr id="5" name="直線矢印コネクタ 7"/>
        <xdr:cNvSpPr>
          <a:spLocks/>
        </xdr:cNvSpPr>
      </xdr:nvSpPr>
      <xdr:spPr>
        <a:xfrm flipH="1">
          <a:off x="4800600" y="4562475"/>
          <a:ext cx="685800" cy="390525"/>
        </a:xfrm>
        <a:prstGeom prst="straightConnector1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228600</xdr:rowOff>
    </xdr:from>
    <xdr:to>
      <xdr:col>11</xdr:col>
      <xdr:colOff>619125</xdr:colOff>
      <xdr:row>12</xdr:row>
      <xdr:rowOff>285750</xdr:rowOff>
    </xdr:to>
    <xdr:sp>
      <xdr:nvSpPr>
        <xdr:cNvPr id="6" name="直線矢印コネクタ 9"/>
        <xdr:cNvSpPr>
          <a:spLocks/>
        </xdr:cNvSpPr>
      </xdr:nvSpPr>
      <xdr:spPr>
        <a:xfrm flipV="1">
          <a:off x="6296025" y="3733800"/>
          <a:ext cx="1895475" cy="371475"/>
        </a:xfrm>
        <a:prstGeom prst="straightConnector1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866775</xdr:colOff>
      <xdr:row>26</xdr:row>
      <xdr:rowOff>123825</xdr:rowOff>
    </xdr:from>
    <xdr:to>
      <xdr:col>1</xdr:col>
      <xdr:colOff>1076325</xdr:colOff>
      <xdr:row>28</xdr:row>
      <xdr:rowOff>238125</xdr:rowOff>
    </xdr:to>
    <xdr:sp>
      <xdr:nvSpPr>
        <xdr:cNvPr id="7" name="右カーブ矢印 1"/>
        <xdr:cNvSpPr>
          <a:spLocks/>
        </xdr:cNvSpPr>
      </xdr:nvSpPr>
      <xdr:spPr>
        <a:xfrm>
          <a:off x="1257300" y="6810375"/>
          <a:ext cx="209550" cy="619125"/>
        </a:xfrm>
        <a:prstGeom prst="curvedRightArrow">
          <a:avLst>
            <a:gd name="adj1" fmla="val 31328"/>
            <a:gd name="adj2" fmla="val 4533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31</xdr:row>
      <xdr:rowOff>142875</xdr:rowOff>
    </xdr:from>
    <xdr:to>
      <xdr:col>1</xdr:col>
      <xdr:colOff>1066800</xdr:colOff>
      <xdr:row>33</xdr:row>
      <xdr:rowOff>247650</xdr:rowOff>
    </xdr:to>
    <xdr:sp>
      <xdr:nvSpPr>
        <xdr:cNvPr id="8" name="右カーブ矢印 1"/>
        <xdr:cNvSpPr>
          <a:spLocks/>
        </xdr:cNvSpPr>
      </xdr:nvSpPr>
      <xdr:spPr>
        <a:xfrm>
          <a:off x="1247775" y="8153400"/>
          <a:ext cx="209550" cy="609600"/>
        </a:xfrm>
        <a:prstGeom prst="curvedRightArrow">
          <a:avLst>
            <a:gd name="adj1" fmla="val 31328"/>
            <a:gd name="adj2" fmla="val 4533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13</xdr:row>
      <xdr:rowOff>38100</xdr:rowOff>
    </xdr:from>
    <xdr:to>
      <xdr:col>1</xdr:col>
      <xdr:colOff>1114425</xdr:colOff>
      <xdr:row>15</xdr:row>
      <xdr:rowOff>114300</xdr:rowOff>
    </xdr:to>
    <xdr:sp>
      <xdr:nvSpPr>
        <xdr:cNvPr id="1" name="右カーブ矢印 1"/>
        <xdr:cNvSpPr>
          <a:spLocks/>
        </xdr:cNvSpPr>
      </xdr:nvSpPr>
      <xdr:spPr>
        <a:xfrm>
          <a:off x="1247775" y="4181475"/>
          <a:ext cx="257175" cy="847725"/>
        </a:xfrm>
        <a:prstGeom prst="curvedRightArrow">
          <a:avLst>
            <a:gd name="adj1" fmla="val 28490"/>
            <a:gd name="adj2" fmla="val 44625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11</xdr:row>
      <xdr:rowOff>123825</xdr:rowOff>
    </xdr:from>
    <xdr:to>
      <xdr:col>1</xdr:col>
      <xdr:colOff>1114425</xdr:colOff>
      <xdr:row>13</xdr:row>
      <xdr:rowOff>114300</xdr:rowOff>
    </xdr:to>
    <xdr:sp>
      <xdr:nvSpPr>
        <xdr:cNvPr id="2" name="右カーブ矢印 2"/>
        <xdr:cNvSpPr>
          <a:spLocks/>
        </xdr:cNvSpPr>
      </xdr:nvSpPr>
      <xdr:spPr>
        <a:xfrm flipV="1">
          <a:off x="1247775" y="3629025"/>
          <a:ext cx="257175" cy="628650"/>
        </a:xfrm>
        <a:prstGeom prst="curvedRightArrow">
          <a:avLst>
            <a:gd name="adj1" fmla="val 23097"/>
            <a:gd name="adj2" fmla="val 4327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304800</xdr:rowOff>
    </xdr:from>
    <xdr:to>
      <xdr:col>1</xdr:col>
      <xdr:colOff>781050</xdr:colOff>
      <xdr:row>12</xdr:row>
      <xdr:rowOff>238125</xdr:rowOff>
    </xdr:to>
    <xdr:sp>
      <xdr:nvSpPr>
        <xdr:cNvPr id="3" name="正方形/長方形 3"/>
        <xdr:cNvSpPr>
          <a:spLocks/>
        </xdr:cNvSpPr>
      </xdr:nvSpPr>
      <xdr:spPr>
        <a:xfrm>
          <a:off x="390525" y="3810000"/>
          <a:ext cx="781050" cy="24765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パターン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9525</xdr:colOff>
      <xdr:row>14</xdr:row>
      <xdr:rowOff>47625</xdr:rowOff>
    </xdr:from>
    <xdr:to>
      <xdr:col>1</xdr:col>
      <xdr:colOff>790575</xdr:colOff>
      <xdr:row>15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400050" y="4648200"/>
          <a:ext cx="781050" cy="2667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パターン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5</xdr:col>
      <xdr:colOff>609600</xdr:colOff>
      <xdr:row>13</xdr:row>
      <xdr:rowOff>409575</xdr:rowOff>
    </xdr:from>
    <xdr:to>
      <xdr:col>7</xdr:col>
      <xdr:colOff>647700</xdr:colOff>
      <xdr:row>15</xdr:row>
      <xdr:rowOff>38100</xdr:rowOff>
    </xdr:to>
    <xdr:sp>
      <xdr:nvSpPr>
        <xdr:cNvPr id="5" name="直線矢印コネクタ 9"/>
        <xdr:cNvSpPr>
          <a:spLocks/>
        </xdr:cNvSpPr>
      </xdr:nvSpPr>
      <xdr:spPr>
        <a:xfrm flipH="1">
          <a:off x="4105275" y="4552950"/>
          <a:ext cx="1352550" cy="400050"/>
        </a:xfrm>
        <a:prstGeom prst="straightConnector1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771525</xdr:colOff>
      <xdr:row>11</xdr:row>
      <xdr:rowOff>171450</xdr:rowOff>
    </xdr:from>
    <xdr:to>
      <xdr:col>17</xdr:col>
      <xdr:colOff>542925</xdr:colOff>
      <xdr:row>13</xdr:row>
      <xdr:rowOff>28575</xdr:rowOff>
    </xdr:to>
    <xdr:sp>
      <xdr:nvSpPr>
        <xdr:cNvPr id="6" name="直線矢印コネクタ 11"/>
        <xdr:cNvSpPr>
          <a:spLocks/>
        </xdr:cNvSpPr>
      </xdr:nvSpPr>
      <xdr:spPr>
        <a:xfrm flipV="1">
          <a:off x="6238875" y="3676650"/>
          <a:ext cx="5819775" cy="495300"/>
        </a:xfrm>
        <a:prstGeom prst="straightConnector1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26</xdr:row>
      <xdr:rowOff>152400</xdr:rowOff>
    </xdr:from>
    <xdr:to>
      <xdr:col>1</xdr:col>
      <xdr:colOff>1019175</xdr:colOff>
      <xdr:row>28</xdr:row>
      <xdr:rowOff>266700</xdr:rowOff>
    </xdr:to>
    <xdr:sp>
      <xdr:nvSpPr>
        <xdr:cNvPr id="7" name="右カーブ矢印 1"/>
        <xdr:cNvSpPr>
          <a:spLocks/>
        </xdr:cNvSpPr>
      </xdr:nvSpPr>
      <xdr:spPr>
        <a:xfrm>
          <a:off x="1200150" y="6838950"/>
          <a:ext cx="209550" cy="619125"/>
        </a:xfrm>
        <a:prstGeom prst="curvedRightArrow">
          <a:avLst>
            <a:gd name="adj1" fmla="val 31328"/>
            <a:gd name="adj2" fmla="val 4533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28</xdr:row>
      <xdr:rowOff>190500</xdr:rowOff>
    </xdr:from>
    <xdr:to>
      <xdr:col>1</xdr:col>
      <xdr:colOff>1009650</xdr:colOff>
      <xdr:row>30</xdr:row>
      <xdr:rowOff>304800</xdr:rowOff>
    </xdr:to>
    <xdr:sp>
      <xdr:nvSpPr>
        <xdr:cNvPr id="8" name="右カーブ矢印 1"/>
        <xdr:cNvSpPr>
          <a:spLocks/>
        </xdr:cNvSpPr>
      </xdr:nvSpPr>
      <xdr:spPr>
        <a:xfrm>
          <a:off x="1190625" y="7381875"/>
          <a:ext cx="209550" cy="619125"/>
        </a:xfrm>
        <a:prstGeom prst="curvedRightArrow">
          <a:avLst>
            <a:gd name="adj1" fmla="val 31328"/>
            <a:gd name="adj2" fmla="val 4533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33</xdr:row>
      <xdr:rowOff>85725</xdr:rowOff>
    </xdr:from>
    <xdr:to>
      <xdr:col>1</xdr:col>
      <xdr:colOff>990600</xdr:colOff>
      <xdr:row>35</xdr:row>
      <xdr:rowOff>200025</xdr:rowOff>
    </xdr:to>
    <xdr:sp>
      <xdr:nvSpPr>
        <xdr:cNvPr id="9" name="右カーブ矢印 1"/>
        <xdr:cNvSpPr>
          <a:spLocks/>
        </xdr:cNvSpPr>
      </xdr:nvSpPr>
      <xdr:spPr>
        <a:xfrm>
          <a:off x="1171575" y="8601075"/>
          <a:ext cx="209550" cy="619125"/>
        </a:xfrm>
        <a:prstGeom prst="curvedRightArrow">
          <a:avLst>
            <a:gd name="adj1" fmla="val 31328"/>
            <a:gd name="adj2" fmla="val 4533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35</xdr:row>
      <xdr:rowOff>200025</xdr:rowOff>
    </xdr:from>
    <xdr:to>
      <xdr:col>1</xdr:col>
      <xdr:colOff>990600</xdr:colOff>
      <xdr:row>38</xdr:row>
      <xdr:rowOff>0</xdr:rowOff>
    </xdr:to>
    <xdr:sp>
      <xdr:nvSpPr>
        <xdr:cNvPr id="10" name="右カーブ矢印 1"/>
        <xdr:cNvSpPr>
          <a:spLocks/>
        </xdr:cNvSpPr>
      </xdr:nvSpPr>
      <xdr:spPr>
        <a:xfrm>
          <a:off x="1171575" y="9220200"/>
          <a:ext cx="209550" cy="619125"/>
        </a:xfrm>
        <a:prstGeom prst="curvedRightArrow">
          <a:avLst>
            <a:gd name="adj1" fmla="val 31328"/>
            <a:gd name="adj2" fmla="val 45333"/>
            <a:gd name="adj3" fmla="val 250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4">
      <selection activeCell="K23" sqref="K23"/>
    </sheetView>
  </sheetViews>
  <sheetFormatPr defaultColWidth="9.00390625" defaultRowHeight="15"/>
  <cols>
    <col min="1" max="1" width="5.8515625" style="19" customWidth="1"/>
    <col min="2" max="2" width="18.7109375" style="19" customWidth="1"/>
    <col min="3" max="3" width="9.421875" style="2" bestFit="1" customWidth="1"/>
    <col min="4" max="8" width="9.8515625" style="2" customWidth="1"/>
    <col min="9" max="9" width="11.7109375" style="2" customWidth="1"/>
    <col min="10" max="14" width="9.8515625" style="2" customWidth="1"/>
    <col min="15" max="16384" width="9.00390625" style="2" customWidth="1"/>
  </cols>
  <sheetData>
    <row r="1" spans="2:14" ht="34.5">
      <c r="B1" s="67" t="s">
        <v>20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5.5" thickBot="1"/>
    <row r="3" spans="1:14" ht="24.75">
      <c r="A3" s="34"/>
      <c r="B3" s="35"/>
      <c r="C3" s="36"/>
      <c r="D3" s="28" t="s">
        <v>0</v>
      </c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25.5" thickBot="1">
      <c r="A4" s="37"/>
      <c r="B4" s="38"/>
      <c r="C4" s="39"/>
      <c r="D4" s="4">
        <v>50</v>
      </c>
      <c r="E4" s="5">
        <v>60</v>
      </c>
      <c r="F4" s="5">
        <v>70</v>
      </c>
      <c r="G4" s="5">
        <v>80</v>
      </c>
      <c r="H4" s="5">
        <v>90</v>
      </c>
      <c r="I4" s="5">
        <v>100</v>
      </c>
      <c r="J4" s="5">
        <v>110</v>
      </c>
      <c r="K4" s="5">
        <v>120</v>
      </c>
      <c r="L4" s="5">
        <v>130</v>
      </c>
      <c r="M4" s="5">
        <v>140</v>
      </c>
      <c r="N4" s="6">
        <v>150</v>
      </c>
    </row>
    <row r="5" spans="1:14" ht="24.75">
      <c r="A5" s="31" t="s">
        <v>1</v>
      </c>
      <c r="B5" s="7"/>
      <c r="C5" s="8">
        <v>50</v>
      </c>
      <c r="D5" s="21">
        <f aca="true" t="shared" si="0" ref="D5:D15">$C5*D$4/100</f>
        <v>25</v>
      </c>
      <c r="E5" s="22">
        <f aca="true" t="shared" si="1" ref="E5:N11">$C5*E$4/100</f>
        <v>30</v>
      </c>
      <c r="F5" s="22">
        <f t="shared" si="1"/>
        <v>35</v>
      </c>
      <c r="G5" s="22">
        <f t="shared" si="1"/>
        <v>40</v>
      </c>
      <c r="H5" s="22">
        <f t="shared" si="1"/>
        <v>45</v>
      </c>
      <c r="I5" s="22">
        <f t="shared" si="1"/>
        <v>50</v>
      </c>
      <c r="J5" s="22">
        <f t="shared" si="1"/>
        <v>55</v>
      </c>
      <c r="K5" s="22">
        <f t="shared" si="1"/>
        <v>60</v>
      </c>
      <c r="L5" s="22">
        <f t="shared" si="1"/>
        <v>65</v>
      </c>
      <c r="M5" s="22">
        <f t="shared" si="1"/>
        <v>70</v>
      </c>
      <c r="N5" s="23">
        <f t="shared" si="1"/>
        <v>75</v>
      </c>
    </row>
    <row r="6" spans="1:14" ht="24.75">
      <c r="A6" s="32"/>
      <c r="B6" s="9"/>
      <c r="C6" s="10">
        <v>60</v>
      </c>
      <c r="D6" s="24">
        <f t="shared" si="0"/>
        <v>30</v>
      </c>
      <c r="E6" s="11">
        <f t="shared" si="1"/>
        <v>36</v>
      </c>
      <c r="F6" s="11">
        <f t="shared" si="1"/>
        <v>42</v>
      </c>
      <c r="G6" s="11">
        <f t="shared" si="1"/>
        <v>48</v>
      </c>
      <c r="H6" s="11">
        <f t="shared" si="1"/>
        <v>54</v>
      </c>
      <c r="I6" s="11">
        <f t="shared" si="1"/>
        <v>60</v>
      </c>
      <c r="J6" s="11">
        <f t="shared" si="1"/>
        <v>66</v>
      </c>
      <c r="K6" s="11">
        <f t="shared" si="1"/>
        <v>72</v>
      </c>
      <c r="L6" s="11">
        <f t="shared" si="1"/>
        <v>78</v>
      </c>
      <c r="M6" s="11">
        <f t="shared" si="1"/>
        <v>84</v>
      </c>
      <c r="N6" s="12">
        <f t="shared" si="1"/>
        <v>90</v>
      </c>
    </row>
    <row r="7" spans="1:14" s="63" customFormat="1" ht="24.75">
      <c r="A7" s="32"/>
      <c r="B7" s="60"/>
      <c r="C7" s="61">
        <v>70</v>
      </c>
      <c r="D7" s="46">
        <f t="shared" si="0"/>
        <v>35</v>
      </c>
      <c r="E7" s="25">
        <f t="shared" si="1"/>
        <v>42</v>
      </c>
      <c r="F7" s="25">
        <f t="shared" si="1"/>
        <v>49</v>
      </c>
      <c r="G7" s="25">
        <f t="shared" si="1"/>
        <v>56</v>
      </c>
      <c r="H7" s="25">
        <f t="shared" si="1"/>
        <v>63</v>
      </c>
      <c r="I7" s="25">
        <f t="shared" si="1"/>
        <v>70</v>
      </c>
      <c r="J7" s="25">
        <f t="shared" si="1"/>
        <v>77</v>
      </c>
      <c r="K7" s="25">
        <f t="shared" si="1"/>
        <v>84</v>
      </c>
      <c r="L7" s="25">
        <f t="shared" si="1"/>
        <v>91</v>
      </c>
      <c r="M7" s="25">
        <f t="shared" si="1"/>
        <v>98</v>
      </c>
      <c r="N7" s="62">
        <f t="shared" si="1"/>
        <v>105</v>
      </c>
    </row>
    <row r="8" spans="1:14" ht="24.75">
      <c r="A8" s="32"/>
      <c r="B8" s="9"/>
      <c r="C8" s="58">
        <v>80</v>
      </c>
      <c r="D8" s="24">
        <f t="shared" si="0"/>
        <v>40</v>
      </c>
      <c r="E8" s="11">
        <f t="shared" si="1"/>
        <v>48</v>
      </c>
      <c r="F8" s="11">
        <f t="shared" si="1"/>
        <v>56</v>
      </c>
      <c r="G8" s="11">
        <f t="shared" si="1"/>
        <v>64</v>
      </c>
      <c r="H8" s="11">
        <f t="shared" si="1"/>
        <v>72</v>
      </c>
      <c r="I8" s="11">
        <f t="shared" si="1"/>
        <v>80</v>
      </c>
      <c r="J8" s="11">
        <f t="shared" si="1"/>
        <v>88</v>
      </c>
      <c r="K8" s="59">
        <f t="shared" si="1"/>
        <v>96</v>
      </c>
      <c r="L8" s="59">
        <f t="shared" si="1"/>
        <v>104</v>
      </c>
      <c r="M8" s="11">
        <f t="shared" si="1"/>
        <v>112</v>
      </c>
      <c r="N8" s="12">
        <f t="shared" si="1"/>
        <v>120</v>
      </c>
    </row>
    <row r="9" spans="1:14" ht="25.5" thickBot="1">
      <c r="A9" s="32"/>
      <c r="B9" s="9"/>
      <c r="C9" s="10">
        <v>90</v>
      </c>
      <c r="D9" s="24">
        <f t="shared" si="0"/>
        <v>45</v>
      </c>
      <c r="E9" s="11">
        <f t="shared" si="1"/>
        <v>54</v>
      </c>
      <c r="F9" s="11">
        <f t="shared" si="1"/>
        <v>63</v>
      </c>
      <c r="G9" s="11">
        <f t="shared" si="1"/>
        <v>72</v>
      </c>
      <c r="H9" s="11">
        <f t="shared" si="1"/>
        <v>81</v>
      </c>
      <c r="I9" s="53">
        <f t="shared" si="1"/>
        <v>90</v>
      </c>
      <c r="J9" s="11">
        <f t="shared" si="1"/>
        <v>99</v>
      </c>
      <c r="K9" s="11">
        <f t="shared" si="1"/>
        <v>108</v>
      </c>
      <c r="L9" s="11">
        <f t="shared" si="1"/>
        <v>117</v>
      </c>
      <c r="M9" s="11">
        <f t="shared" si="1"/>
        <v>126</v>
      </c>
      <c r="N9" s="12">
        <f t="shared" si="1"/>
        <v>135</v>
      </c>
    </row>
    <row r="10" spans="1:14" ht="36" thickBot="1">
      <c r="A10" s="32"/>
      <c r="B10" s="9"/>
      <c r="C10" s="13">
        <v>100</v>
      </c>
      <c r="D10" s="46">
        <f t="shared" si="0"/>
        <v>50</v>
      </c>
      <c r="E10" s="25">
        <f t="shared" si="1"/>
        <v>60</v>
      </c>
      <c r="F10" s="25">
        <f t="shared" si="1"/>
        <v>70</v>
      </c>
      <c r="G10" s="25">
        <f t="shared" si="1"/>
        <v>80</v>
      </c>
      <c r="H10" s="50">
        <f t="shared" si="1"/>
        <v>90</v>
      </c>
      <c r="I10" s="55">
        <f t="shared" si="1"/>
        <v>100</v>
      </c>
      <c r="J10" s="52">
        <f t="shared" si="1"/>
        <v>110</v>
      </c>
      <c r="K10" s="11">
        <f t="shared" si="1"/>
        <v>120</v>
      </c>
      <c r="L10" s="11">
        <f t="shared" si="1"/>
        <v>130</v>
      </c>
      <c r="M10" s="11">
        <f t="shared" si="1"/>
        <v>140</v>
      </c>
      <c r="N10" s="12">
        <f t="shared" si="1"/>
        <v>150</v>
      </c>
    </row>
    <row r="11" spans="1:14" ht="24.75">
      <c r="A11" s="32"/>
      <c r="B11" s="9"/>
      <c r="C11" s="10">
        <v>110</v>
      </c>
      <c r="D11" s="24">
        <f t="shared" si="0"/>
        <v>55</v>
      </c>
      <c r="E11" s="11">
        <f t="shared" si="1"/>
        <v>66</v>
      </c>
      <c r="F11" s="11">
        <f t="shared" si="1"/>
        <v>77</v>
      </c>
      <c r="G11" s="11">
        <f t="shared" si="1"/>
        <v>88</v>
      </c>
      <c r="H11" s="11">
        <f t="shared" si="1"/>
        <v>99</v>
      </c>
      <c r="I11" s="54">
        <f t="shared" si="1"/>
        <v>110</v>
      </c>
      <c r="J11" s="11">
        <f t="shared" si="1"/>
        <v>121</v>
      </c>
      <c r="K11" s="11">
        <f t="shared" si="1"/>
        <v>132</v>
      </c>
      <c r="L11" s="11">
        <f aca="true" t="shared" si="2" ref="L11:N15">$C11*L$4/100</f>
        <v>143</v>
      </c>
      <c r="M11" s="11">
        <f t="shared" si="2"/>
        <v>154</v>
      </c>
      <c r="N11" s="12">
        <f t="shared" si="2"/>
        <v>165</v>
      </c>
    </row>
    <row r="12" spans="1:14" ht="24.75">
      <c r="A12" s="32"/>
      <c r="B12" s="9"/>
      <c r="C12" s="13">
        <v>120</v>
      </c>
      <c r="D12" s="46">
        <f t="shared" si="0"/>
        <v>60</v>
      </c>
      <c r="E12" s="25">
        <f aca="true" t="shared" si="3" ref="E12:K15">$C12*E$4/100</f>
        <v>72</v>
      </c>
      <c r="F12" s="25">
        <f t="shared" si="3"/>
        <v>84</v>
      </c>
      <c r="G12" s="14">
        <f t="shared" si="3"/>
        <v>96</v>
      </c>
      <c r="H12" s="14">
        <f t="shared" si="3"/>
        <v>108</v>
      </c>
      <c r="I12" s="25">
        <f t="shared" si="3"/>
        <v>120</v>
      </c>
      <c r="J12" s="11">
        <f t="shared" si="3"/>
        <v>132</v>
      </c>
      <c r="K12" s="11">
        <f t="shared" si="3"/>
        <v>144</v>
      </c>
      <c r="L12" s="11">
        <f t="shared" si="2"/>
        <v>156</v>
      </c>
      <c r="M12" s="11">
        <f t="shared" si="2"/>
        <v>168</v>
      </c>
      <c r="N12" s="12">
        <f t="shared" si="2"/>
        <v>180</v>
      </c>
    </row>
    <row r="13" spans="1:14" ht="24.75">
      <c r="A13" s="32"/>
      <c r="B13" s="9"/>
      <c r="C13" s="10">
        <v>130</v>
      </c>
      <c r="D13" s="24">
        <f t="shared" si="0"/>
        <v>65</v>
      </c>
      <c r="E13" s="11">
        <f t="shared" si="3"/>
        <v>78</v>
      </c>
      <c r="F13" s="11">
        <f t="shared" si="3"/>
        <v>91</v>
      </c>
      <c r="G13" s="11">
        <f t="shared" si="3"/>
        <v>104</v>
      </c>
      <c r="H13" s="11">
        <f t="shared" si="3"/>
        <v>117</v>
      </c>
      <c r="I13" s="11">
        <f t="shared" si="3"/>
        <v>130</v>
      </c>
      <c r="J13" s="11">
        <f t="shared" si="3"/>
        <v>143</v>
      </c>
      <c r="K13" s="11">
        <f t="shared" si="3"/>
        <v>156</v>
      </c>
      <c r="L13" s="11">
        <f t="shared" si="2"/>
        <v>169</v>
      </c>
      <c r="M13" s="11">
        <f t="shared" si="2"/>
        <v>182</v>
      </c>
      <c r="N13" s="12">
        <f t="shared" si="2"/>
        <v>195</v>
      </c>
    </row>
    <row r="14" spans="1:14" ht="24.75">
      <c r="A14" s="32"/>
      <c r="B14" s="9"/>
      <c r="C14" s="10">
        <v>140</v>
      </c>
      <c r="D14" s="24">
        <f t="shared" si="0"/>
        <v>70</v>
      </c>
      <c r="E14" s="11">
        <f t="shared" si="3"/>
        <v>84</v>
      </c>
      <c r="F14" s="11">
        <f t="shared" si="3"/>
        <v>98</v>
      </c>
      <c r="G14" s="11">
        <f t="shared" si="3"/>
        <v>112</v>
      </c>
      <c r="H14" s="11">
        <f t="shared" si="3"/>
        <v>126</v>
      </c>
      <c r="I14" s="11">
        <f t="shared" si="3"/>
        <v>140</v>
      </c>
      <c r="J14" s="11">
        <f t="shared" si="3"/>
        <v>154</v>
      </c>
      <c r="K14" s="11">
        <f t="shared" si="3"/>
        <v>168</v>
      </c>
      <c r="L14" s="11">
        <f t="shared" si="2"/>
        <v>182</v>
      </c>
      <c r="M14" s="11">
        <f t="shared" si="2"/>
        <v>196</v>
      </c>
      <c r="N14" s="12">
        <f t="shared" si="2"/>
        <v>210</v>
      </c>
    </row>
    <row r="15" spans="1:14" ht="25.5" thickBot="1">
      <c r="A15" s="33"/>
      <c r="B15" s="15"/>
      <c r="C15" s="16">
        <v>150</v>
      </c>
      <c r="D15" s="26">
        <f t="shared" si="0"/>
        <v>75</v>
      </c>
      <c r="E15" s="17">
        <f t="shared" si="3"/>
        <v>90</v>
      </c>
      <c r="F15" s="17">
        <f t="shared" si="3"/>
        <v>105</v>
      </c>
      <c r="G15" s="17">
        <f t="shared" si="3"/>
        <v>120</v>
      </c>
      <c r="H15" s="17">
        <f t="shared" si="3"/>
        <v>135</v>
      </c>
      <c r="I15" s="17">
        <f t="shared" si="3"/>
        <v>150</v>
      </c>
      <c r="J15" s="17">
        <f t="shared" si="3"/>
        <v>165</v>
      </c>
      <c r="K15" s="17">
        <f t="shared" si="3"/>
        <v>180</v>
      </c>
      <c r="L15" s="17">
        <f t="shared" si="2"/>
        <v>195</v>
      </c>
      <c r="M15" s="17">
        <f t="shared" si="2"/>
        <v>210</v>
      </c>
      <c r="N15" s="18">
        <f t="shared" si="2"/>
        <v>225</v>
      </c>
    </row>
    <row r="17" ht="24.75" hidden="1">
      <c r="D17" s="2" t="s">
        <v>10</v>
      </c>
    </row>
    <row r="18" ht="24.75" hidden="1">
      <c r="D18" s="2" t="s">
        <v>3</v>
      </c>
    </row>
    <row r="19" ht="24.75" hidden="1">
      <c r="D19" s="2" t="s">
        <v>4</v>
      </c>
    </row>
    <row r="20" ht="24.75" hidden="1"/>
    <row r="21" ht="24.75" hidden="1"/>
    <row r="22" ht="24.75">
      <c r="B22" s="2" t="s">
        <v>29</v>
      </c>
    </row>
    <row r="23" ht="24.75">
      <c r="B23" s="2" t="s">
        <v>15</v>
      </c>
    </row>
    <row r="24" ht="24.75">
      <c r="B24" s="2"/>
    </row>
    <row r="25" ht="24.75">
      <c r="B25" s="2" t="s">
        <v>12</v>
      </c>
    </row>
    <row r="26" ht="24.75">
      <c r="B26" s="2" t="s">
        <v>13</v>
      </c>
    </row>
  </sheetData>
  <sheetProtection/>
  <mergeCells count="4">
    <mergeCell ref="D3:N3"/>
    <mergeCell ref="A5:A15"/>
    <mergeCell ref="A3:C4"/>
    <mergeCell ref="B1:N1"/>
  </mergeCells>
  <conditionalFormatting sqref="D5:N15">
    <cfRule type="iconSet" priority="22" dxfId="0">
      <iconSet iconSet="3TrafficLights1">
        <cfvo type="percent" val="0"/>
        <cfvo gte="0" type="num" val="95"/>
        <cfvo gte="0" type="num" val="105"/>
      </iconSet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85"/>
  <headerFooter alignWithMargins="0">
    <oddHeader>&amp;L&amp;18値上げ・値下げシミュレーション&amp;R&amp;A</oddHeader>
    <oddFooter>&amp;R2012/11/13
税理士・行政書士　小山武仁事務所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2">
      <selection activeCell="B15" sqref="B15"/>
    </sheetView>
  </sheetViews>
  <sheetFormatPr defaultColWidth="9.00390625" defaultRowHeight="15"/>
  <cols>
    <col min="1" max="1" width="5.8515625" style="2" customWidth="1"/>
    <col min="2" max="2" width="17.00390625" style="2" customWidth="1"/>
    <col min="3" max="8" width="9.8515625" style="2" customWidth="1"/>
    <col min="9" max="9" width="11.8515625" style="2" customWidth="1"/>
    <col min="10" max="14" width="9.8515625" style="2" customWidth="1"/>
    <col min="15" max="16384" width="9.00390625" style="2" customWidth="1"/>
  </cols>
  <sheetData>
    <row r="1" spans="1:14" ht="28.5">
      <c r="A1" s="19"/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>
      <c r="A2" s="1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3" ht="21">
      <c r="A3" s="1"/>
      <c r="B3" s="3" t="s">
        <v>5</v>
      </c>
      <c r="C3" s="2" t="s">
        <v>26</v>
      </c>
    </row>
    <row r="4" spans="1:13" ht="21">
      <c r="A4" s="1"/>
      <c r="B4" s="3"/>
      <c r="I4" s="2" t="s">
        <v>21</v>
      </c>
      <c r="K4" s="2" t="s">
        <v>2</v>
      </c>
      <c r="M4" s="2" t="s">
        <v>11</v>
      </c>
    </row>
    <row r="5" spans="2:14" ht="24.75">
      <c r="B5" s="3" t="s">
        <v>2</v>
      </c>
      <c r="C5" s="2" t="s">
        <v>27</v>
      </c>
      <c r="I5" s="66">
        <v>0.3</v>
      </c>
      <c r="J5" s="63"/>
      <c r="K5" s="66">
        <v>0.3</v>
      </c>
      <c r="M5" s="20">
        <f>I5+K5</f>
        <v>0.6</v>
      </c>
      <c r="N5" s="2" t="s">
        <v>9</v>
      </c>
    </row>
    <row r="6" ht="25.5" thickBot="1">
      <c r="B6" s="3"/>
    </row>
    <row r="7" spans="1:14" ht="34.5">
      <c r="A7" s="40"/>
      <c r="B7" s="41"/>
      <c r="C7" s="42"/>
      <c r="D7" s="49" t="s">
        <v>0</v>
      </c>
      <c r="E7" s="48"/>
      <c r="F7" s="48"/>
      <c r="G7" s="48"/>
      <c r="H7" s="51"/>
      <c r="I7" s="69"/>
      <c r="J7" s="28"/>
      <c r="K7" s="29"/>
      <c r="L7" s="29"/>
      <c r="M7" s="29"/>
      <c r="N7" s="30"/>
    </row>
    <row r="8" spans="1:14" ht="25.5" thickBot="1">
      <c r="A8" s="43"/>
      <c r="B8" s="44"/>
      <c r="C8" s="45"/>
      <c r="D8" s="27">
        <v>50</v>
      </c>
      <c r="E8" s="5">
        <v>60</v>
      </c>
      <c r="F8" s="5">
        <v>70</v>
      </c>
      <c r="G8" s="5">
        <v>80</v>
      </c>
      <c r="H8" s="5">
        <v>90</v>
      </c>
      <c r="I8" s="70">
        <v>100</v>
      </c>
      <c r="J8" s="5">
        <v>110</v>
      </c>
      <c r="K8" s="5">
        <v>120</v>
      </c>
      <c r="L8" s="5">
        <v>130</v>
      </c>
      <c r="M8" s="5">
        <v>140</v>
      </c>
      <c r="N8" s="6">
        <v>150</v>
      </c>
    </row>
    <row r="9" spans="1:14" ht="24.75">
      <c r="A9" s="31" t="s">
        <v>1</v>
      </c>
      <c r="B9" s="7"/>
      <c r="C9" s="8">
        <v>50</v>
      </c>
      <c r="D9" s="21">
        <f>($C9*D$8-(D$8*100)*$I$5-(100*100)*$K$5)/((100*100-100*100*($I$5+$K$5))/100)</f>
        <v>-50</v>
      </c>
      <c r="E9" s="22">
        <f>($C9*E$8-(E$8*100)*$I$5-(100*100)*$K$5)/((100*100-100*100*($I$5+$K$5))/100)</f>
        <v>-45</v>
      </c>
      <c r="F9" s="22">
        <f>($C9*F$8-(F$8*100)*$I$5-(100*100)*$K$5)/((100*100-100*100*($I$5+$K$5))/100)</f>
        <v>-40</v>
      </c>
      <c r="G9" s="22">
        <f>($C9*G$8-(G$8*100)*$I$5-(100*100)*$K$5)/((100*100-100*100*($I$5+$K$5))/100)</f>
        <v>-35</v>
      </c>
      <c r="H9" s="22">
        <f>($C9*H$8-(H$8*100)*$I$5-(100*100)*$K$5)/((100*100-100*100*($I$5+$K$5))/100)</f>
        <v>-30</v>
      </c>
      <c r="I9" s="22">
        <f>($C9*I$8-(I$8*100)*$I$5-(100*100)*$K$5)/((100*100-100*100*($I$5+$K$5))/100)</f>
        <v>-25</v>
      </c>
      <c r="J9" s="22">
        <f>($C9*J$8-(J$8*100)*$I$5-(100*100)*$K$5)/((100*100-100*100*($I$5+$K$5))/100)</f>
        <v>-20</v>
      </c>
      <c r="K9" s="22">
        <f>($C9*K$8-(K$8*100)*$I$5-(100*100)*$K$5)/((100*100-100*100*($I$5+$K$5))/100)</f>
        <v>-15</v>
      </c>
      <c r="L9" s="22">
        <f>($C9*L$8-(L$8*100)*$I$5-(100*100)*$K$5)/((100*100-100*100*($I$5+$K$5))/100)</f>
        <v>-10</v>
      </c>
      <c r="M9" s="22">
        <f>($C9*M$8-(M$8*100)*$I$5-(100*100)*$K$5)/((100*100-100*100*($I$5+$K$5))/100)</f>
        <v>-5</v>
      </c>
      <c r="N9" s="23">
        <f>($C9*N$8-(N$8*100)*$I$5-(100*100)*$K$5)/((100*100-100*100*($I$5+$K$5))/100)</f>
        <v>0</v>
      </c>
    </row>
    <row r="10" spans="1:14" ht="24.75">
      <c r="A10" s="32"/>
      <c r="B10" s="9"/>
      <c r="C10" s="10">
        <v>60</v>
      </c>
      <c r="D10" s="24">
        <f>($C10*D$8-(D$8*100)*$I$5-(100*100)*$K$5)/((100*100-100*100*($I$5+$K$5))/100)</f>
        <v>-37.5</v>
      </c>
      <c r="E10" s="11">
        <f>($C10*E$8-(E$8*100)*$I$5-(100*100)*$K$5)/((100*100-100*100*($I$5+$K$5))/100)</f>
        <v>-30</v>
      </c>
      <c r="F10" s="11">
        <f>($C10*F$8-(F$8*100)*$I$5-(100*100)*$K$5)/((100*100-100*100*($I$5+$K$5))/100)</f>
        <v>-22.5</v>
      </c>
      <c r="G10" s="11">
        <f>($C10*G$8-(G$8*100)*$I$5-(100*100)*$K$5)/((100*100-100*100*($I$5+$K$5))/100)</f>
        <v>-15</v>
      </c>
      <c r="H10" s="11">
        <f>($C10*H$8-(H$8*100)*$I$5-(100*100)*$K$5)/((100*100-100*100*($I$5+$K$5))/100)</f>
        <v>-7.5</v>
      </c>
      <c r="I10" s="25">
        <f>($C10*I$8-(I$8*100)*$I$5-(100*100)*$K$5)/((100*100-100*100*($I$5+$K$5))/100)</f>
        <v>0</v>
      </c>
      <c r="J10" s="11">
        <f>($C10*J$8-(J$8*100)*$I$5-(100*100)*$K$5)/((100*100-100*100*($I$5+$K$5))/100)</f>
        <v>7.5</v>
      </c>
      <c r="K10" s="11">
        <f>($C10*K$8-(K$8*100)*$I$5-(100*100)*$K$5)/((100*100-100*100*($I$5+$K$5))/100)</f>
        <v>15</v>
      </c>
      <c r="L10" s="11">
        <f>($C10*L$8-(L$8*100)*$I$5-(100*100)*$K$5)/((100*100-100*100*($I$5+$K$5))/100)</f>
        <v>22.5</v>
      </c>
      <c r="M10" s="11">
        <f>($C10*M$8-(M$8*100)*$I$5-(100*100)*$K$5)/((100*100-100*100*($I$5+$K$5))/100)</f>
        <v>30</v>
      </c>
      <c r="N10" s="12">
        <f>($C10*N$8-(N$8*100)*$I$5-(100*100)*$K$5)/((100*100-100*100*($I$5+$K$5))/100)</f>
        <v>37.5</v>
      </c>
    </row>
    <row r="11" spans="1:14" s="63" customFormat="1" ht="24.75">
      <c r="A11" s="32"/>
      <c r="B11" s="60"/>
      <c r="C11" s="61">
        <v>70</v>
      </c>
      <c r="D11" s="46">
        <f>($C11*D$8-(D$8*100)*$I$5-(100*100)*$K$5)/((100*100-100*100*($I$5+$K$5))/100)</f>
        <v>-25</v>
      </c>
      <c r="E11" s="25">
        <f>($C11*E$8-(E$8*100)*$I$5-(100*100)*$K$5)/((100*100-100*100*($I$5+$K$5))/100)</f>
        <v>-15</v>
      </c>
      <c r="F11" s="25">
        <f>($C11*F$8-(F$8*100)*$I$5-(100*100)*$K$5)/((100*100-100*100*($I$5+$K$5))/100)</f>
        <v>-5</v>
      </c>
      <c r="G11" s="25">
        <f>($C11*G$8-(G$8*100)*$I$5-(100*100)*$K$5)/((100*100-100*100*($I$5+$K$5))/100)</f>
        <v>5</v>
      </c>
      <c r="H11" s="25">
        <f>($C11*H$8-(H$8*100)*$I$5-(100*100)*$K$5)/((100*100-100*100*($I$5+$K$5))/100)</f>
        <v>15</v>
      </c>
      <c r="I11" s="25">
        <f>($C11*I$8-(I$8*100)*$I$5-(100*100)*$K$5)/((100*100-100*100*($I$5+$K$5))/100)</f>
        <v>25</v>
      </c>
      <c r="J11" s="25">
        <f>($C11*J$8-(J$8*100)*$I$5-(100*100)*$K$5)/((100*100-100*100*($I$5+$K$5))/100)</f>
        <v>35</v>
      </c>
      <c r="K11" s="25">
        <f>($C11*K$8-(K$8*100)*$I$5-(100*100)*$K$5)/((100*100-100*100*($I$5+$K$5))/100)</f>
        <v>45</v>
      </c>
      <c r="L11" s="25">
        <f>($C11*L$8-(L$8*100)*$I$5-(100*100)*$K$5)/((100*100-100*100*($I$5+$K$5))/100)</f>
        <v>55</v>
      </c>
      <c r="M11" s="25">
        <f>($C11*M$8-(M$8*100)*$I$5-(100*100)*$K$5)/((100*100-100*100*($I$5+$K$5))/100)</f>
        <v>65</v>
      </c>
      <c r="N11" s="62">
        <f>($C11*N$8-(N$8*100)*$I$5-(100*100)*$K$5)/((100*100-100*100*($I$5+$K$5))/100)</f>
        <v>75</v>
      </c>
    </row>
    <row r="12" spans="1:14" ht="24.75">
      <c r="A12" s="32"/>
      <c r="B12" s="9"/>
      <c r="C12" s="58">
        <v>80</v>
      </c>
      <c r="D12" s="24">
        <f>($C12*D$8-(D$8*100)*$I$5-(100*100)*$K$5)/((100*100-100*100*($I$5+$K$5))/100)</f>
        <v>-12.5</v>
      </c>
      <c r="E12" s="11">
        <f>($C12*E$8-(E$8*100)*$I$5-(100*100)*$K$5)/((100*100-100*100*($I$5+$K$5))/100)</f>
        <v>0</v>
      </c>
      <c r="F12" s="11">
        <f>($C12*F$8-(F$8*100)*$I$5-(100*100)*$K$5)/((100*100-100*100*($I$5+$K$5))/100)</f>
        <v>12.5</v>
      </c>
      <c r="G12" s="11">
        <f>($C12*G$8-(G$8*100)*$I$5-(100*100)*$K$5)/((100*100-100*100*($I$5+$K$5))/100)</f>
        <v>25</v>
      </c>
      <c r="H12" s="11">
        <f>($C12*H$8-(H$8*100)*$I$5-(100*100)*$K$5)/((100*100-100*100*($I$5+$K$5))/100)</f>
        <v>37.5</v>
      </c>
      <c r="I12" s="25">
        <f>($C12*I$8-(I$8*100)*$I$5-(100*100)*$K$5)/((100*100-100*100*($I$5+$K$5))/100)</f>
        <v>50</v>
      </c>
      <c r="J12" s="11">
        <f>($C12*J$8-(J$8*100)*$I$5-(100*100)*$K$5)/((100*100-100*100*($I$5+$K$5))/100)</f>
        <v>62.5</v>
      </c>
      <c r="K12" s="11">
        <f>($C12*K$8-(K$8*100)*$I$5-(100*100)*$K$5)/((100*100-100*100*($I$5+$K$5))/100)</f>
        <v>75</v>
      </c>
      <c r="L12" s="11">
        <f>($C12*L$8-(L$8*100)*$I$5-(100*100)*$K$5)/((100*100-100*100*($I$5+$K$5))/100)</f>
        <v>87.5</v>
      </c>
      <c r="M12" s="59">
        <f>($C12*M$8-(M$8*100)*$I$5-(100*100)*$K$5)/((100*100-100*100*($I$5+$K$5))/100)</f>
        <v>100</v>
      </c>
      <c r="N12" s="12">
        <f>($C12*N$8-(N$8*100)*$I$5-(100*100)*$K$5)/((100*100-100*100*($I$5+$K$5))/100)</f>
        <v>112.5</v>
      </c>
    </row>
    <row r="13" spans="1:14" ht="25.5" thickBot="1">
      <c r="A13" s="32"/>
      <c r="B13" s="9"/>
      <c r="C13" s="10">
        <v>90</v>
      </c>
      <c r="D13" s="24">
        <f>($C13*D$8-(D$8*100)*$I$5-(100*100)*$K$5)/((100*100-100*100*($I$5+$K$5))/100)</f>
        <v>0</v>
      </c>
      <c r="E13" s="11">
        <f>($C13*E$8-(E$8*100)*$I$5-(100*100)*$K$5)/((100*100-100*100*($I$5+$K$5))/100)</f>
        <v>15</v>
      </c>
      <c r="F13" s="11">
        <f>($C13*F$8-(F$8*100)*$I$5-(100*100)*$K$5)/((100*100-100*100*($I$5+$K$5))/100)</f>
        <v>30</v>
      </c>
      <c r="G13" s="11">
        <f>($C13*G$8-(G$8*100)*$I$5-(100*100)*$K$5)/((100*100-100*100*($I$5+$K$5))/100)</f>
        <v>45</v>
      </c>
      <c r="H13" s="11">
        <f>($C13*H$8-(H$8*100)*$I$5-(100*100)*$K$5)/((100*100-100*100*($I$5+$K$5))/100)</f>
        <v>60</v>
      </c>
      <c r="I13" s="57">
        <f>($C13*I$8-(I$8*100)*$I$5-(100*100)*$K$5)/((100*100-100*100*($I$5+$K$5))/100)</f>
        <v>75</v>
      </c>
      <c r="J13" s="11">
        <f>($C13*J$8-(J$8*100)*$I$5-(100*100)*$K$5)/((100*100-100*100*($I$5+$K$5))/100)</f>
        <v>90</v>
      </c>
      <c r="K13" s="11">
        <f>($C13*K$8-(K$8*100)*$I$5-(100*100)*$K$5)/((100*100-100*100*($I$5+$K$5))/100)</f>
        <v>105</v>
      </c>
      <c r="L13" s="11">
        <f>($C13*L$8-(L$8*100)*$I$5-(100*100)*$K$5)/((100*100-100*100*($I$5+$K$5))/100)</f>
        <v>120</v>
      </c>
      <c r="M13" s="11">
        <f>($C13*M$8-(M$8*100)*$I$5-(100*100)*$K$5)/((100*100-100*100*($I$5+$K$5))/100)</f>
        <v>135</v>
      </c>
      <c r="N13" s="12">
        <f>($C13*N$8-(N$8*100)*$I$5-(100*100)*$K$5)/((100*100-100*100*($I$5+$K$5))/100)</f>
        <v>150</v>
      </c>
    </row>
    <row r="14" spans="1:14" ht="36" thickBot="1">
      <c r="A14" s="32"/>
      <c r="B14" s="9"/>
      <c r="C14" s="10">
        <v>100</v>
      </c>
      <c r="D14" s="24">
        <f>($C14*D$8-(D$8*100)*$I$5-(100*100)*$K$5)/((100*100-100*100*($I$5+$K$5))/100)</f>
        <v>12.5</v>
      </c>
      <c r="E14" s="11">
        <f>($C14*E$8-(E$8*100)*$I$5-(100*100)*$K$5)/((100*100-100*100*($I$5+$K$5))/100)</f>
        <v>30</v>
      </c>
      <c r="F14" s="11">
        <f>($C14*F$8-(F$8*100)*$I$5-(100*100)*$K$5)/((100*100-100*100*($I$5+$K$5))/100)</f>
        <v>47.5</v>
      </c>
      <c r="G14" s="11">
        <f>($C14*G$8-(G$8*100)*$I$5-(100*100)*$K$5)/((100*100-100*100*($I$5+$K$5))/100)</f>
        <v>65</v>
      </c>
      <c r="H14" s="56">
        <f>($C14*H$8-(H$8*100)*$I$5-(100*100)*$K$5)/((100*100-100*100*($I$5+$K$5))/100)</f>
        <v>82.5</v>
      </c>
      <c r="I14" s="55">
        <f>($C14*I$8-(I$8*100)*$I$5-(100*100)*$K$5)/((100*100-100*100*($I$5+$K$5))/100)</f>
        <v>100</v>
      </c>
      <c r="J14" s="52">
        <f>($C14*J$8-(J$8*100)*$I$5-(100*100)*$K$5)/((100*100-100*100*($I$5+$K$5))/100)</f>
        <v>117.5</v>
      </c>
      <c r="K14" s="11">
        <f>($C14*K$8-(K$8*100)*$I$5-(100*100)*$K$5)/((100*100-100*100*($I$5+$K$5))/100)</f>
        <v>135</v>
      </c>
      <c r="L14" s="11">
        <f>($C14*L$8-(L$8*100)*$I$5-(100*100)*$K$5)/((100*100-100*100*($I$5+$K$5))/100)</f>
        <v>152.5</v>
      </c>
      <c r="M14" s="11">
        <f>($C14*M$8-(M$8*100)*$I$5-(100*100)*$K$5)/((100*100-100*100*($I$5+$K$5))/100)</f>
        <v>170</v>
      </c>
      <c r="N14" s="12">
        <f>($C14*N$8-(N$8*100)*$I$5-(100*100)*$K$5)/((100*100-100*100*($I$5+$K$5))/100)</f>
        <v>187.5</v>
      </c>
    </row>
    <row r="15" spans="1:14" ht="24.75">
      <c r="A15" s="32"/>
      <c r="B15" s="9"/>
      <c r="C15" s="10">
        <v>110</v>
      </c>
      <c r="D15" s="24">
        <f>($C15*D$8-(D$8*100)*$I$5-(100*100)*$K$5)/((100*100-100*100*($I$5+$K$5))/100)</f>
        <v>25</v>
      </c>
      <c r="E15" s="11">
        <f>($C15*E$8-(E$8*100)*$I$5-(100*100)*$K$5)/((100*100-100*100*($I$5+$K$5))/100)</f>
        <v>45</v>
      </c>
      <c r="F15" s="11">
        <f>($C15*F$8-(F$8*100)*$I$5-(100*100)*$K$5)/((100*100-100*100*($I$5+$K$5))/100)</f>
        <v>65</v>
      </c>
      <c r="G15" s="11">
        <f>($C15*G$8-(G$8*100)*$I$5-(100*100)*$K$5)/((100*100-100*100*($I$5+$K$5))/100)</f>
        <v>85</v>
      </c>
      <c r="H15" s="11">
        <f>($C15*H$8-(H$8*100)*$I$5-(100*100)*$K$5)/((100*100-100*100*($I$5+$K$5))/100)</f>
        <v>105</v>
      </c>
      <c r="I15" s="54">
        <f>($C15*I$8-(I$8*100)*$I$5-(100*100)*$K$5)/((100*100-100*100*($I$5+$K$5))/100)</f>
        <v>125</v>
      </c>
      <c r="J15" s="11">
        <f>($C15*J$8-(J$8*100)*$I$5-(100*100)*$K$5)/((100*100-100*100*($I$5+$K$5))/100)</f>
        <v>145</v>
      </c>
      <c r="K15" s="11">
        <f>($C15*K$8-(K$8*100)*$I$5-(100*100)*$K$5)/((100*100-100*100*($I$5+$K$5))/100)</f>
        <v>165</v>
      </c>
      <c r="L15" s="11">
        <f>($C15*L$8-(L$8*100)*$I$5-(100*100)*$K$5)/((100*100-100*100*($I$5+$K$5))/100)</f>
        <v>185</v>
      </c>
      <c r="M15" s="11">
        <f>($C15*M$8-(M$8*100)*$I$5-(100*100)*$K$5)/((100*100-100*100*($I$5+$K$5))/100)</f>
        <v>205</v>
      </c>
      <c r="N15" s="12">
        <f>($C15*N$8-(N$8*100)*$I$5-(100*100)*$K$5)/((100*100-100*100*($I$5+$K$5))/100)</f>
        <v>225</v>
      </c>
    </row>
    <row r="16" spans="1:14" ht="24.75">
      <c r="A16" s="32"/>
      <c r="B16" s="9"/>
      <c r="C16" s="13">
        <v>120</v>
      </c>
      <c r="D16" s="46">
        <f>($C16*D$8-(D$8*100)*$I$5-(100*100)*$K$5)/((100*100-100*100*($I$5+$K$5))/100)</f>
        <v>37.5</v>
      </c>
      <c r="E16" s="25">
        <f>($C16*E$8-(E$8*100)*$I$5-(100*100)*$K$5)/((100*100-100*100*($I$5+$K$5))/100)</f>
        <v>60</v>
      </c>
      <c r="F16" s="14">
        <f>($C16*F$8-(F$8*100)*$I$5-(100*100)*$K$5)/((100*100-100*100*($I$5+$K$5))/100)</f>
        <v>82.5</v>
      </c>
      <c r="G16" s="14">
        <f>($C16*G$8-(G$8*100)*$I$5-(100*100)*$K$5)/((100*100-100*100*($I$5+$K$5))/100)</f>
        <v>105</v>
      </c>
      <c r="H16" s="25">
        <f>($C16*H$8-(H$8*100)*$I$5-(100*100)*$K$5)/((100*100-100*100*($I$5+$K$5))/100)</f>
        <v>127.5</v>
      </c>
      <c r="I16" s="25">
        <f>($C16*I$8-(I$8*100)*$I$5-(100*100)*$K$5)/((100*100-100*100*($I$5+$K$5))/100)</f>
        <v>150</v>
      </c>
      <c r="J16" s="11">
        <f>($C16*J$8-(J$8*100)*$I$5-(100*100)*$K$5)/((100*100-100*100*($I$5+$K$5))/100)</f>
        <v>172.5</v>
      </c>
      <c r="K16" s="11">
        <f>($C16*K$8-(K$8*100)*$I$5-(100*100)*$K$5)/((100*100-100*100*($I$5+$K$5))/100)</f>
        <v>195</v>
      </c>
      <c r="L16" s="11">
        <f>($C16*L$8-(L$8*100)*$I$5-(100*100)*$K$5)/((100*100-100*100*($I$5+$K$5))/100)</f>
        <v>217.5</v>
      </c>
      <c r="M16" s="11">
        <f>($C16*M$8-(M$8*100)*$I$5-(100*100)*$K$5)/((100*100-100*100*($I$5+$K$5))/100)</f>
        <v>240</v>
      </c>
      <c r="N16" s="12">
        <f>($C16*N$8-(N$8*100)*$I$5-(100*100)*$K$5)/((100*100-100*100*($I$5+$K$5))/100)</f>
        <v>262.5</v>
      </c>
    </row>
    <row r="17" spans="1:14" ht="24.75">
      <c r="A17" s="32"/>
      <c r="B17" s="9"/>
      <c r="C17" s="10">
        <v>130</v>
      </c>
      <c r="D17" s="24">
        <f>($C17*D$8-(D$8*100)*$I$5-(100*100)*$K$5)/((100*100-100*100*($I$5+$K$5))/100)</f>
        <v>50</v>
      </c>
      <c r="E17" s="11">
        <f>($C17*E$8-(E$8*100)*$I$5-(100*100)*$K$5)/((100*100-100*100*($I$5+$K$5))/100)</f>
        <v>75</v>
      </c>
      <c r="F17" s="11">
        <f>($C17*F$8-(F$8*100)*$I$5-(100*100)*$K$5)/((100*100-100*100*($I$5+$K$5))/100)</f>
        <v>100</v>
      </c>
      <c r="G17" s="11">
        <f>($C17*G$8-(G$8*100)*$I$5-(100*100)*$K$5)/((100*100-100*100*($I$5+$K$5))/100)</f>
        <v>125</v>
      </c>
      <c r="H17" s="11">
        <f>($C17*H$8-(H$8*100)*$I$5-(100*100)*$K$5)/((100*100-100*100*($I$5+$K$5))/100)</f>
        <v>150</v>
      </c>
      <c r="I17" s="11">
        <f>($C17*I$8-(I$8*100)*$I$5-(100*100)*$K$5)/((100*100-100*100*($I$5+$K$5))/100)</f>
        <v>175</v>
      </c>
      <c r="J17" s="11">
        <f>($C17*J$8-(J$8*100)*$I$5-(100*100)*$K$5)/((100*100-100*100*($I$5+$K$5))/100)</f>
        <v>200</v>
      </c>
      <c r="K17" s="11">
        <f>($C17*K$8-(K$8*100)*$I$5-(100*100)*$K$5)/((100*100-100*100*($I$5+$K$5))/100)</f>
        <v>225</v>
      </c>
      <c r="L17" s="11">
        <f>($C17*L$8-(L$8*100)*$I$5-(100*100)*$K$5)/((100*100-100*100*($I$5+$K$5))/100)</f>
        <v>250</v>
      </c>
      <c r="M17" s="11">
        <f>($C17*M$8-(M$8*100)*$I$5-(100*100)*$K$5)/((100*100-100*100*($I$5+$K$5))/100)</f>
        <v>275</v>
      </c>
      <c r="N17" s="12">
        <f>($C17*N$8-(N$8*100)*$I$5-(100*100)*$K$5)/((100*100-100*100*($I$5+$K$5))/100)</f>
        <v>300</v>
      </c>
    </row>
    <row r="18" spans="1:14" ht="24.75">
      <c r="A18" s="32"/>
      <c r="B18" s="9"/>
      <c r="C18" s="10">
        <v>140</v>
      </c>
      <c r="D18" s="24">
        <f>($C18*D$8-(D$8*100)*$I$5-(100*100)*$K$5)/((100*100-100*100*($I$5+$K$5))/100)</f>
        <v>62.5</v>
      </c>
      <c r="E18" s="11">
        <f>($C18*E$8-(E$8*100)*$I$5-(100*100)*$K$5)/((100*100-100*100*($I$5+$K$5))/100)</f>
        <v>90</v>
      </c>
      <c r="F18" s="11">
        <f>($C18*F$8-(F$8*100)*$I$5-(100*100)*$K$5)/((100*100-100*100*($I$5+$K$5))/100)</f>
        <v>117.5</v>
      </c>
      <c r="G18" s="11">
        <f>($C18*G$8-(G$8*100)*$I$5-(100*100)*$K$5)/((100*100-100*100*($I$5+$K$5))/100)</f>
        <v>145</v>
      </c>
      <c r="H18" s="11">
        <f>($C18*H$8-(H$8*100)*$I$5-(100*100)*$K$5)/((100*100-100*100*($I$5+$K$5))/100)</f>
        <v>172.5</v>
      </c>
      <c r="I18" s="11">
        <f>($C18*I$8-(I$8*100)*$I$5-(100*100)*$K$5)/((100*100-100*100*($I$5+$K$5))/100)</f>
        <v>200</v>
      </c>
      <c r="J18" s="11">
        <f>($C18*J$8-(J$8*100)*$I$5-(100*100)*$K$5)/((100*100-100*100*($I$5+$K$5))/100)</f>
        <v>227.5</v>
      </c>
      <c r="K18" s="11">
        <f>($C18*K$8-(K$8*100)*$I$5-(100*100)*$K$5)/((100*100-100*100*($I$5+$K$5))/100)</f>
        <v>255</v>
      </c>
      <c r="L18" s="11">
        <f>($C18*L$8-(L$8*100)*$I$5-(100*100)*$K$5)/((100*100-100*100*($I$5+$K$5))/100)</f>
        <v>282.5</v>
      </c>
      <c r="M18" s="11">
        <f>($C18*M$8-(M$8*100)*$I$5-(100*100)*$K$5)/((100*100-100*100*($I$5+$K$5))/100)</f>
        <v>310</v>
      </c>
      <c r="N18" s="12">
        <f>($C18*N$8-(N$8*100)*$I$5-(100*100)*$K$5)/((100*100-100*100*($I$5+$K$5))/100)</f>
        <v>337.5</v>
      </c>
    </row>
    <row r="19" spans="1:14" ht="25.5" thickBot="1">
      <c r="A19" s="33"/>
      <c r="B19" s="15"/>
      <c r="C19" s="16">
        <v>150</v>
      </c>
      <c r="D19" s="26">
        <f>($C19*D$8-(D$8*100)*$I$5-(100*100)*$K$5)/((100*100-100*100*($I$5+$K$5))/100)</f>
        <v>75</v>
      </c>
      <c r="E19" s="17">
        <f>($C19*E$8-(E$8*100)*$I$5-(100*100)*$K$5)/((100*100-100*100*($I$5+$K$5))/100)</f>
        <v>105</v>
      </c>
      <c r="F19" s="17">
        <f>($C19*F$8-(F$8*100)*$I$5-(100*100)*$K$5)/((100*100-100*100*($I$5+$K$5))/100)</f>
        <v>135</v>
      </c>
      <c r="G19" s="17">
        <f>($C19*G$8-(G$8*100)*$I$5-(100*100)*$K$5)/((100*100-100*100*($I$5+$K$5))/100)</f>
        <v>165</v>
      </c>
      <c r="H19" s="17">
        <f>($C19*H$8-(H$8*100)*$I$5-(100*100)*$K$5)/((100*100-100*100*($I$5+$K$5))/100)</f>
        <v>195</v>
      </c>
      <c r="I19" s="17">
        <f>($C19*I$8-(I$8*100)*$I$5-(100*100)*$K$5)/((100*100-100*100*($I$5+$K$5))/100)</f>
        <v>225</v>
      </c>
      <c r="J19" s="17">
        <f>($C19*J$8-(J$8*100)*$I$5-(100*100)*$K$5)/((100*100-100*100*($I$5+$K$5))/100)</f>
        <v>255</v>
      </c>
      <c r="K19" s="17">
        <f>($C19*K$8-(K$8*100)*$I$5-(100*100)*$K$5)/((100*100-100*100*($I$5+$K$5))/100)</f>
        <v>285</v>
      </c>
      <c r="L19" s="17">
        <f>($C19*L$8-(L$8*100)*$I$5-(100*100)*$K$5)/((100*100-100*100*($I$5+$K$5))/100)</f>
        <v>315</v>
      </c>
      <c r="M19" s="17">
        <f>($C19*M$8-(M$8*100)*$I$5-(100*100)*$K$5)/((100*100-100*100*($I$5+$K$5))/100)</f>
        <v>345</v>
      </c>
      <c r="N19" s="18">
        <f>($C19*N$8-(N$8*100)*$I$5-(100*100)*$K$5)/((100*100-100*100*($I$5+$K$5))/100)</f>
        <v>375</v>
      </c>
    </row>
    <row r="21" ht="24.75" hidden="1">
      <c r="D21" s="2" t="str">
        <f>'① 売上のみ'!D17</f>
        <v>お客様が、価格の変化に気付くのは、単価30%の増減だと言われている。</v>
      </c>
    </row>
    <row r="22" ht="24.75" hidden="1">
      <c r="D22" s="2" t="s">
        <v>3</v>
      </c>
    </row>
    <row r="23" ht="24.75" hidden="1">
      <c r="D23" s="2" t="s">
        <v>4</v>
      </c>
    </row>
    <row r="24" ht="24.75" hidden="1"/>
    <row r="25" ht="24.75" hidden="1"/>
    <row r="26" ht="24.75">
      <c r="C26" s="2" t="s">
        <v>14</v>
      </c>
    </row>
    <row r="27" spans="3:5" ht="24.75">
      <c r="C27" s="2" t="s">
        <v>6</v>
      </c>
      <c r="E27" s="2" t="str">
        <f>'① 売上のみ'!B23</f>
        <v>→　客数が125人(25%増）しないと、値下げ前の売上をキープできない。</v>
      </c>
    </row>
    <row r="29" spans="3:5" ht="24.75">
      <c r="C29" s="2" t="s">
        <v>8</v>
      </c>
      <c r="E29" s="2" t="s">
        <v>16</v>
      </c>
    </row>
    <row r="31" ht="24.75">
      <c r="C31" s="2" t="s">
        <v>12</v>
      </c>
    </row>
    <row r="32" spans="3:5" ht="24.75">
      <c r="C32" s="2" t="s">
        <v>6</v>
      </c>
      <c r="E32" s="2" t="str">
        <f>'① 売上のみ'!B26</f>
        <v>→　客数が83人（17%減）まで減ったとしても、値上げ前の売上をキープできる。</v>
      </c>
    </row>
    <row r="34" spans="3:5" ht="24.75">
      <c r="C34" s="2" t="s">
        <v>8</v>
      </c>
      <c r="E34" s="2" t="s">
        <v>17</v>
      </c>
    </row>
  </sheetData>
  <sheetProtection/>
  <mergeCells count="4">
    <mergeCell ref="A7:C8"/>
    <mergeCell ref="D7:N7"/>
    <mergeCell ref="A9:A19"/>
    <mergeCell ref="B1:N1"/>
  </mergeCells>
  <conditionalFormatting sqref="D9:N19">
    <cfRule type="iconSet" priority="75" dxfId="0">
      <iconSet iconSet="3TrafficLights1">
        <cfvo type="percent" val="0"/>
        <cfvo type="num" val="95"/>
        <cfvo type="num" val="105"/>
      </iconSet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63"/>
  <headerFooter alignWithMargins="0">
    <oddHeader>&amp;L&amp;18値上げ・値下げシミュレーション&amp;R&amp;A</oddHeader>
    <oddFooter>&amp;R2012/11/13
税理士・行政書士　小山武仁事務所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6">
      <selection activeCell="C40" sqref="C40"/>
    </sheetView>
  </sheetViews>
  <sheetFormatPr defaultColWidth="9.00390625" defaultRowHeight="15"/>
  <cols>
    <col min="1" max="1" width="5.8515625" style="2" customWidth="1"/>
    <col min="2" max="2" width="17.00390625" style="2" customWidth="1"/>
    <col min="3" max="8" width="9.8515625" style="2" customWidth="1"/>
    <col min="9" max="9" width="11.8515625" style="2" customWidth="1"/>
    <col min="10" max="19" width="9.8515625" style="2" customWidth="1"/>
    <col min="20" max="16384" width="9.00390625" style="2" customWidth="1"/>
  </cols>
  <sheetData>
    <row r="1" spans="1:19" ht="28.5">
      <c r="A1" s="19"/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4" ht="21">
      <c r="A2" s="1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3" ht="21">
      <c r="A3" s="1"/>
      <c r="B3" s="3" t="s">
        <v>5</v>
      </c>
      <c r="C3" s="2" t="s">
        <v>26</v>
      </c>
    </row>
    <row r="4" spans="1:14" ht="21">
      <c r="A4" s="1"/>
      <c r="B4" s="3"/>
      <c r="J4" s="2" t="s">
        <v>23</v>
      </c>
      <c r="L4" s="2" t="s">
        <v>24</v>
      </c>
      <c r="N4" s="68" t="s">
        <v>11</v>
      </c>
    </row>
    <row r="5" spans="2:15" ht="24.75">
      <c r="B5" s="3" t="s">
        <v>2</v>
      </c>
      <c r="C5" s="2" t="s">
        <v>28</v>
      </c>
      <c r="J5" s="66">
        <v>0.3</v>
      </c>
      <c r="K5" s="63"/>
      <c r="L5" s="66">
        <v>0.3</v>
      </c>
      <c r="N5" s="20">
        <f>J5+L5</f>
        <v>0.6</v>
      </c>
      <c r="O5" s="2" t="s">
        <v>9</v>
      </c>
    </row>
    <row r="6" ht="25.5" thickBot="1">
      <c r="B6" s="3"/>
    </row>
    <row r="7" spans="1:19" ht="34.5">
      <c r="A7" s="40"/>
      <c r="B7" s="41"/>
      <c r="C7" s="42"/>
      <c r="D7" s="47" t="s">
        <v>0</v>
      </c>
      <c r="E7" s="48"/>
      <c r="F7" s="48"/>
      <c r="G7" s="48"/>
      <c r="H7" s="51"/>
      <c r="I7" s="69"/>
      <c r="J7" s="28"/>
      <c r="K7" s="29"/>
      <c r="L7" s="29"/>
      <c r="M7" s="29"/>
      <c r="N7" s="29"/>
      <c r="O7" s="29"/>
      <c r="P7" s="29"/>
      <c r="Q7" s="29"/>
      <c r="R7" s="29"/>
      <c r="S7" s="30"/>
    </row>
    <row r="8" spans="1:19" ht="25.5" thickBot="1">
      <c r="A8" s="43"/>
      <c r="B8" s="44"/>
      <c r="C8" s="45"/>
      <c r="D8" s="4">
        <v>50</v>
      </c>
      <c r="E8" s="5">
        <v>60</v>
      </c>
      <c r="F8" s="5">
        <v>70</v>
      </c>
      <c r="G8" s="5">
        <v>80</v>
      </c>
      <c r="H8" s="5">
        <v>90</v>
      </c>
      <c r="I8" s="70">
        <v>100</v>
      </c>
      <c r="J8" s="5">
        <v>110</v>
      </c>
      <c r="K8" s="5">
        <v>120</v>
      </c>
      <c r="L8" s="5">
        <v>130</v>
      </c>
      <c r="M8" s="5">
        <v>140</v>
      </c>
      <c r="N8" s="5">
        <v>150</v>
      </c>
      <c r="O8" s="5">
        <v>160</v>
      </c>
      <c r="P8" s="5">
        <v>170</v>
      </c>
      <c r="Q8" s="5">
        <v>180</v>
      </c>
      <c r="R8" s="5">
        <v>190</v>
      </c>
      <c r="S8" s="6">
        <v>200</v>
      </c>
    </row>
    <row r="9" spans="1:19" ht="24.75">
      <c r="A9" s="31" t="s">
        <v>1</v>
      </c>
      <c r="B9" s="7"/>
      <c r="C9" s="8">
        <v>50</v>
      </c>
      <c r="D9" s="21">
        <f>($C9*D$8-(100*100)*($J$5+$L$5)*D$8/100)/((100*100-100*100*($J$5+$L$5))/100)</f>
        <v>-12.5</v>
      </c>
      <c r="E9" s="22">
        <f>($C9*E$8-(100*100)*($J$5+$L$5)*E$8/100)/((100*100-100*100*($J$5+$L$5))/100)</f>
        <v>-15</v>
      </c>
      <c r="F9" s="22">
        <f>($C9*F$8-(100*100)*($J$5+$L$5)*F$8/100)/((100*100-100*100*($J$5+$L$5))/100)</f>
        <v>-17.5</v>
      </c>
      <c r="G9" s="22">
        <f>($C9*G$8-(100*100)*($J$5+$L$5)*G$8/100)/((100*100-100*100*($J$5+$L$5))/100)</f>
        <v>-20</v>
      </c>
      <c r="H9" s="22">
        <f>($C9*H$8-(100*100)*($J$5+$L$5)*H$8/100)/((100*100-100*100*($J$5+$L$5))/100)</f>
        <v>-22.5</v>
      </c>
      <c r="I9" s="22">
        <f>($C9*I$8-(100*100)*($J$5+$L$5)*I$8/100)/((100*100-100*100*($J$5+$L$5))/100)</f>
        <v>-25</v>
      </c>
      <c r="J9" s="22">
        <f>($C9*J$8-(100*100)*($J$5+$L$5)*J$8/100)/((100*100-100*100*($J$5+$L$5))/100)</f>
        <v>-27.5</v>
      </c>
      <c r="K9" s="22">
        <f>($C9*K$8-(100*100)*($J$5+$L$5)*K$8/100)/((100*100-100*100*($J$5+$L$5))/100)</f>
        <v>-30</v>
      </c>
      <c r="L9" s="22">
        <f>($C9*L$8-(100*100)*($J$5+$L$5)*L$8/100)/((100*100-100*100*($J$5+$L$5))/100)</f>
        <v>-32.5</v>
      </c>
      <c r="M9" s="22">
        <f>($C9*M$8-(100*100)*($J$5+$L$5)*M$8/100)/((100*100-100*100*($J$5+$L$5))/100)</f>
        <v>-35</v>
      </c>
      <c r="N9" s="22">
        <f>($C9*N$8-(100*100)*($J$5+$L$5)*N$8/100)/((100*100-100*100*($J$5+$L$5))/100)</f>
        <v>-37.5</v>
      </c>
      <c r="O9" s="22">
        <f>($C9*O$8-(100*100)*($J$5+$L$5)*O$8/100)/((100*100-100*100*($J$5+$L$5))/100)</f>
        <v>-40</v>
      </c>
      <c r="P9" s="22">
        <f>($C9*P$8-(100*100)*($J$5+$L$5)*P$8/100)/((100*100-100*100*($J$5+$L$5))/100)</f>
        <v>-42.5</v>
      </c>
      <c r="Q9" s="22">
        <f>($C9*Q$8-(100*100)*($J$5+$L$5)*Q$8/100)/((100*100-100*100*($J$5+$L$5))/100)</f>
        <v>-45</v>
      </c>
      <c r="R9" s="22">
        <f>($C9*R$8-(100*100)*($J$5+$L$5)*R$8/100)/((100*100-100*100*($J$5+$L$5))/100)</f>
        <v>-47.5</v>
      </c>
      <c r="S9" s="23">
        <f>($C9*S$8-(100*100)*($J$5+$L$5)*S$8/100)/((100*100-100*100*($J$5+$L$5))/100)</f>
        <v>-50</v>
      </c>
    </row>
    <row r="10" spans="1:19" ht="24.75">
      <c r="A10" s="32"/>
      <c r="B10" s="9"/>
      <c r="C10" s="10">
        <v>60</v>
      </c>
      <c r="D10" s="24">
        <f>($C10*D$8-(100*100)*($J$5+$L$5)*D$8/100)/((100*100-100*100*($J$5+$L$5))/100)</f>
        <v>0</v>
      </c>
      <c r="E10" s="11">
        <f>($C10*E$8-(100*100)*($J$5+$L$5)*E$8/100)/((100*100-100*100*($J$5+$L$5))/100)</f>
        <v>0</v>
      </c>
      <c r="F10" s="11">
        <f>($C10*F$8-(100*100)*($J$5+$L$5)*F$8/100)/((100*100-100*100*($J$5+$L$5))/100)</f>
        <v>0</v>
      </c>
      <c r="G10" s="11">
        <f>($C10*G$8-(100*100)*($J$5+$L$5)*G$8/100)/((100*100-100*100*($J$5+$L$5))/100)</f>
        <v>0</v>
      </c>
      <c r="H10" s="11">
        <f>($C10*H$8-(100*100)*($J$5+$L$5)*H$8/100)/((100*100-100*100*($J$5+$L$5))/100)</f>
        <v>0</v>
      </c>
      <c r="I10" s="25">
        <f>($C10*I$8-(100*100)*($J$5+$L$5)*I$8/100)/((100*100-100*100*($J$5+$L$5))/100)</f>
        <v>0</v>
      </c>
      <c r="J10" s="11">
        <f>($C10*J$8-(100*100)*($J$5+$L$5)*J$8/100)/((100*100-100*100*($J$5+$L$5))/100)</f>
        <v>0</v>
      </c>
      <c r="K10" s="11">
        <f>($C10*K$8-(100*100)*($J$5+$L$5)*K$8/100)/((100*100-100*100*($J$5+$L$5))/100)</f>
        <v>0</v>
      </c>
      <c r="L10" s="11">
        <f>($C10*L$8-(100*100)*($J$5+$L$5)*L$8/100)/((100*100-100*100*($J$5+$L$5))/100)</f>
        <v>0</v>
      </c>
      <c r="M10" s="11">
        <f>($C10*M$8-(100*100)*($J$5+$L$5)*M$8/100)/((100*100-100*100*($J$5+$L$5))/100)</f>
        <v>0</v>
      </c>
      <c r="N10" s="11">
        <f>($C10*N$8-(100*100)*($J$5+$L$5)*N$8/100)/((100*100-100*100*($J$5+$L$5))/100)</f>
        <v>0</v>
      </c>
      <c r="O10" s="11">
        <f>($C10*O$8-(100*100)*($J$5+$L$5)*O$8/100)/((100*100-100*100*($J$5+$L$5))/100)</f>
        <v>0</v>
      </c>
      <c r="P10" s="11">
        <f>($C10*P$8-(100*100)*($J$5+$L$5)*P$8/100)/((100*100-100*100*($J$5+$L$5))/100)</f>
        <v>0</v>
      </c>
      <c r="Q10" s="11">
        <f>($C10*Q$8-(100*100)*($J$5+$L$5)*Q$8/100)/((100*100-100*100*($J$5+$L$5))/100)</f>
        <v>0</v>
      </c>
      <c r="R10" s="11">
        <f>($C10*R$8-(100*100)*($J$5+$L$5)*R$8/100)/((100*100-100*100*($J$5+$L$5))/100)</f>
        <v>0</v>
      </c>
      <c r="S10" s="12">
        <f>($C10*S$8-(100*100)*($J$5+$L$5)*S$8/100)/((100*100-100*100*($J$5+$L$5))/100)</f>
        <v>0</v>
      </c>
    </row>
    <row r="11" spans="1:19" s="63" customFormat="1" ht="24.75">
      <c r="A11" s="32"/>
      <c r="B11" s="60"/>
      <c r="C11" s="61">
        <v>70</v>
      </c>
      <c r="D11" s="46">
        <f>($C11*D$8-(100*100)*($J$5+$L$5)*D$8/100)/((100*100-100*100*($J$5+$L$5))/100)</f>
        <v>12.5</v>
      </c>
      <c r="E11" s="25">
        <f>($C11*E$8-(100*100)*($J$5+$L$5)*E$8/100)/((100*100-100*100*($J$5+$L$5))/100)</f>
        <v>15</v>
      </c>
      <c r="F11" s="25">
        <f>($C11*F$8-(100*100)*($J$5+$L$5)*F$8/100)/((100*100-100*100*($J$5+$L$5))/100)</f>
        <v>17.5</v>
      </c>
      <c r="G11" s="25">
        <f>($C11*G$8-(100*100)*($J$5+$L$5)*G$8/100)/((100*100-100*100*($J$5+$L$5))/100)</f>
        <v>20</v>
      </c>
      <c r="H11" s="25">
        <f>($C11*H$8-(100*100)*($J$5+$L$5)*H$8/100)/((100*100-100*100*($J$5+$L$5))/100)</f>
        <v>22.5</v>
      </c>
      <c r="I11" s="25">
        <f>($C11*I$8-(100*100)*($J$5+$L$5)*I$8/100)/((100*100-100*100*($J$5+$L$5))/100)</f>
        <v>25</v>
      </c>
      <c r="J11" s="25">
        <f>($C11*J$8-(100*100)*($J$5+$L$5)*J$8/100)/((100*100-100*100*($J$5+$L$5))/100)</f>
        <v>27.5</v>
      </c>
      <c r="K11" s="25">
        <f>($C11*K$8-(100*100)*($J$5+$L$5)*K$8/100)/((100*100-100*100*($J$5+$L$5))/100)</f>
        <v>30</v>
      </c>
      <c r="L11" s="25">
        <f>($C11*L$8-(100*100)*($J$5+$L$5)*L$8/100)/((100*100-100*100*($J$5+$L$5))/100)</f>
        <v>32.5</v>
      </c>
      <c r="M11" s="25">
        <f>($C11*M$8-(100*100)*($J$5+$L$5)*M$8/100)/((100*100-100*100*($J$5+$L$5))/100)</f>
        <v>35</v>
      </c>
      <c r="N11" s="25">
        <f>($C11*N$8-(100*100)*($J$5+$L$5)*N$8/100)/((100*100-100*100*($J$5+$L$5))/100)</f>
        <v>37.5</v>
      </c>
      <c r="O11" s="25">
        <f>($C11*O$8-(100*100)*($J$5+$L$5)*O$8/100)/((100*100-100*100*($J$5+$L$5))/100)</f>
        <v>40</v>
      </c>
      <c r="P11" s="25">
        <f>($C11*P$8-(100*100)*($J$5+$L$5)*P$8/100)/((100*100-100*100*($J$5+$L$5))/100)</f>
        <v>42.5</v>
      </c>
      <c r="Q11" s="25">
        <f>($C11*Q$8-(100*100)*($J$5+$L$5)*Q$8/100)/((100*100-100*100*($J$5+$L$5))/100)</f>
        <v>45</v>
      </c>
      <c r="R11" s="25">
        <f>($C11*R$8-(100*100)*($J$5+$L$5)*R$8/100)/((100*100-100*100*($J$5+$L$5))/100)</f>
        <v>47.5</v>
      </c>
      <c r="S11" s="62">
        <f>($C11*S$8-(100*100)*($J$5+$L$5)*S$8/100)/((100*100-100*100*($J$5+$L$5))/100)</f>
        <v>50</v>
      </c>
    </row>
    <row r="12" spans="1:19" ht="24.75">
      <c r="A12" s="32"/>
      <c r="B12" s="9"/>
      <c r="C12" s="58">
        <v>80</v>
      </c>
      <c r="D12" s="24">
        <f>($C12*D$8-(100*100)*($J$5+$L$5)*D$8/100)/((100*100-100*100*($J$5+$L$5))/100)</f>
        <v>25</v>
      </c>
      <c r="E12" s="11">
        <f>($C12*E$8-(100*100)*($J$5+$L$5)*E$8/100)/((100*100-100*100*($J$5+$L$5))/100)</f>
        <v>30</v>
      </c>
      <c r="F12" s="11">
        <f>($C12*F$8-(100*100)*($J$5+$L$5)*F$8/100)/((100*100-100*100*($J$5+$L$5))/100)</f>
        <v>35</v>
      </c>
      <c r="G12" s="11">
        <f>($C12*G$8-(100*100)*($J$5+$L$5)*G$8/100)/((100*100-100*100*($J$5+$L$5))/100)</f>
        <v>40</v>
      </c>
      <c r="H12" s="11">
        <f>($C12*H$8-(100*100)*($J$5+$L$5)*H$8/100)/((100*100-100*100*($J$5+$L$5))/100)</f>
        <v>45</v>
      </c>
      <c r="I12" s="25">
        <f>($C12*I$8-(100*100)*($J$5+$L$5)*I$8/100)/((100*100-100*100*($J$5+$L$5))/100)</f>
        <v>50</v>
      </c>
      <c r="J12" s="11">
        <f>($C12*J$8-(100*100)*($J$5+$L$5)*J$8/100)/((100*100-100*100*($J$5+$L$5))/100)</f>
        <v>55</v>
      </c>
      <c r="K12" s="11">
        <f>($C12*K$8-(100*100)*($J$5+$L$5)*K$8/100)/((100*100-100*100*($J$5+$L$5))/100)</f>
        <v>60</v>
      </c>
      <c r="L12" s="11">
        <f>($C12*L$8-(100*100)*($J$5+$L$5)*L$8/100)/((100*100-100*100*($J$5+$L$5))/100)</f>
        <v>65</v>
      </c>
      <c r="M12" s="11">
        <f>($C12*M$8-(100*100)*($J$5+$L$5)*M$8/100)/((100*100-100*100*($J$5+$L$5))/100)</f>
        <v>70</v>
      </c>
      <c r="N12" s="11">
        <f>($C12*N$8-(100*100)*($J$5+$L$5)*N$8/100)/((100*100-100*100*($J$5+$L$5))/100)</f>
        <v>75</v>
      </c>
      <c r="O12" s="11">
        <f>($C12*O$8-(100*100)*($J$5+$L$5)*O$8/100)/((100*100-100*100*($J$5+$L$5))/100)</f>
        <v>80</v>
      </c>
      <c r="P12" s="11">
        <f>($C12*P$8-(100*100)*($J$5+$L$5)*P$8/100)/((100*100-100*100*($J$5+$L$5))/100)</f>
        <v>85</v>
      </c>
      <c r="Q12" s="11">
        <f>($C12*Q$8-(100*100)*($J$5+$L$5)*Q$8/100)/((100*100-100*100*($J$5+$L$5))/100)</f>
        <v>90</v>
      </c>
      <c r="R12" s="11">
        <f>($C12*R$8-(100*100)*($J$5+$L$5)*R$8/100)/((100*100-100*100*($J$5+$L$5))/100)</f>
        <v>95</v>
      </c>
      <c r="S12" s="64">
        <f>($C12*S$8-(100*100)*($J$5+$L$5)*S$8/100)/((100*100-100*100*($J$5+$L$5))/100)</f>
        <v>100</v>
      </c>
    </row>
    <row r="13" spans="1:19" ht="25.5" thickBot="1">
      <c r="A13" s="32"/>
      <c r="B13" s="9"/>
      <c r="C13" s="10">
        <v>90</v>
      </c>
      <c r="D13" s="24">
        <f>($C13*D$8-(100*100)*($J$5+$L$5)*D$8/100)/((100*100-100*100*($J$5+$L$5))/100)</f>
        <v>37.5</v>
      </c>
      <c r="E13" s="11">
        <f>($C13*E$8-(100*100)*($J$5+$L$5)*E$8/100)/((100*100-100*100*($J$5+$L$5))/100)</f>
        <v>45</v>
      </c>
      <c r="F13" s="11">
        <f>($C13*F$8-(100*100)*($J$5+$L$5)*F$8/100)/((100*100-100*100*($J$5+$L$5))/100)</f>
        <v>52.5</v>
      </c>
      <c r="G13" s="11">
        <f>($C13*G$8-(100*100)*($J$5+$L$5)*G$8/100)/((100*100-100*100*($J$5+$L$5))/100)</f>
        <v>60</v>
      </c>
      <c r="H13" s="11">
        <f>($C13*H$8-(100*100)*($J$5+$L$5)*H$8/100)/((100*100-100*100*($J$5+$L$5))/100)</f>
        <v>67.5</v>
      </c>
      <c r="I13" s="57">
        <f>($C13*I$8-(100*100)*($J$5+$L$5)*I$8/100)/((100*100-100*100*($J$5+$L$5))/100)</f>
        <v>75</v>
      </c>
      <c r="J13" s="11">
        <f>($C13*J$8-(100*100)*($J$5+$L$5)*J$8/100)/((100*100-100*100*($J$5+$L$5))/100)</f>
        <v>82.5</v>
      </c>
      <c r="K13" s="11">
        <f>($C13*K$8-(100*100)*($J$5+$L$5)*K$8/100)/((100*100-100*100*($J$5+$L$5))/100)</f>
        <v>90</v>
      </c>
      <c r="L13" s="11">
        <f>($C13*L$8-(100*100)*($J$5+$L$5)*L$8/100)/((100*100-100*100*($J$5+$L$5))/100)</f>
        <v>97.5</v>
      </c>
      <c r="M13" s="11">
        <f>($C13*M$8-(100*100)*($J$5+$L$5)*M$8/100)/((100*100-100*100*($J$5+$L$5))/100)</f>
        <v>105</v>
      </c>
      <c r="N13" s="11">
        <f>($C13*N$8-(100*100)*($J$5+$L$5)*N$8/100)/((100*100-100*100*($J$5+$L$5))/100)</f>
        <v>112.5</v>
      </c>
      <c r="O13" s="11">
        <f>($C13*O$8-(100*100)*($J$5+$L$5)*O$8/100)/((100*100-100*100*($J$5+$L$5))/100)</f>
        <v>120</v>
      </c>
      <c r="P13" s="11">
        <f>($C13*P$8-(100*100)*($J$5+$L$5)*P$8/100)/((100*100-100*100*($J$5+$L$5))/100)</f>
        <v>127.5</v>
      </c>
      <c r="Q13" s="11">
        <f>($C13*Q$8-(100*100)*($J$5+$L$5)*Q$8/100)/((100*100-100*100*($J$5+$L$5))/100)</f>
        <v>135</v>
      </c>
      <c r="R13" s="11">
        <f>($C13*R$8-(100*100)*($J$5+$L$5)*R$8/100)/((100*100-100*100*($J$5+$L$5))/100)</f>
        <v>142.5</v>
      </c>
      <c r="S13" s="12">
        <f>($C13*S$8-(100*100)*($J$5+$L$5)*S$8/100)/((100*100-100*100*($J$5+$L$5))/100)</f>
        <v>150</v>
      </c>
    </row>
    <row r="14" spans="1:19" ht="36" thickBot="1">
      <c r="A14" s="32"/>
      <c r="B14" s="9"/>
      <c r="C14" s="10">
        <v>100</v>
      </c>
      <c r="D14" s="24">
        <f>($C14*D$8-(100*100)*($J$5+$L$5)*D$8/100)/((100*100-100*100*($J$5+$L$5))/100)</f>
        <v>50</v>
      </c>
      <c r="E14" s="11">
        <f>($C14*E$8-(100*100)*($J$5+$L$5)*E$8/100)/((100*100-100*100*($J$5+$L$5))/100)</f>
        <v>60</v>
      </c>
      <c r="F14" s="11">
        <f>($C14*F$8-(100*100)*($J$5+$L$5)*F$8/100)/((100*100-100*100*($J$5+$L$5))/100)</f>
        <v>70</v>
      </c>
      <c r="G14" s="11">
        <f>($C14*G$8-(100*100)*($J$5+$L$5)*G$8/100)/((100*100-100*100*($J$5+$L$5))/100)</f>
        <v>80</v>
      </c>
      <c r="H14" s="56">
        <f>($C14*H$8-(100*100)*($J$5+$L$5)*H$8/100)/((100*100-100*100*($J$5+$L$5))/100)</f>
        <v>90</v>
      </c>
      <c r="I14" s="55">
        <f>($C14*I$8-(100*100)*($J$5+$L$5)*I$8/100)/((100*100-100*100*($J$5+$L$5))/100)</f>
        <v>100</v>
      </c>
      <c r="J14" s="52">
        <f>($C14*J$8-(100*100)*($J$5+$L$5)*J$8/100)/((100*100-100*100*($J$5+$L$5))/100)</f>
        <v>110</v>
      </c>
      <c r="K14" s="11">
        <f>($C14*K$8-(100*100)*($J$5+$L$5)*K$8/100)/((100*100-100*100*($J$5+$L$5))/100)</f>
        <v>120</v>
      </c>
      <c r="L14" s="11">
        <f>($C14*L$8-(100*100)*($J$5+$L$5)*L$8/100)/((100*100-100*100*($J$5+$L$5))/100)</f>
        <v>130</v>
      </c>
      <c r="M14" s="11">
        <f>($C14*M$8-(100*100)*($J$5+$L$5)*M$8/100)/((100*100-100*100*($J$5+$L$5))/100)</f>
        <v>140</v>
      </c>
      <c r="N14" s="11">
        <f>($C14*N$8-(100*100)*($J$5+$L$5)*N$8/100)/((100*100-100*100*($J$5+$L$5))/100)</f>
        <v>150</v>
      </c>
      <c r="O14" s="11">
        <f>($C14*O$8-(100*100)*($J$5+$L$5)*O$8/100)/((100*100-100*100*($J$5+$L$5))/100)</f>
        <v>160</v>
      </c>
      <c r="P14" s="11">
        <f>($C14*P$8-(100*100)*($J$5+$L$5)*P$8/100)/((100*100-100*100*($J$5+$L$5))/100)</f>
        <v>170</v>
      </c>
      <c r="Q14" s="11">
        <f>($C14*Q$8-(100*100)*($J$5+$L$5)*Q$8/100)/((100*100-100*100*($J$5+$L$5))/100)</f>
        <v>180</v>
      </c>
      <c r="R14" s="11">
        <f>($C14*R$8-(100*100)*($J$5+$L$5)*R$8/100)/((100*100-100*100*($J$5+$L$5))/100)</f>
        <v>190</v>
      </c>
      <c r="S14" s="12">
        <f>($C14*S$8-(100*100)*($J$5+$L$5)*S$8/100)/((100*100-100*100*($J$5+$L$5))/100)</f>
        <v>200</v>
      </c>
    </row>
    <row r="15" spans="1:19" ht="24.75">
      <c r="A15" s="32"/>
      <c r="B15" s="9"/>
      <c r="C15" s="10">
        <v>110</v>
      </c>
      <c r="D15" s="24">
        <f>($C15*D$8-(100*100)*($J$5+$L$5)*D$8/100)/((100*100-100*100*($J$5+$L$5))/100)</f>
        <v>62.5</v>
      </c>
      <c r="E15" s="11">
        <f>($C15*E$8-(100*100)*($J$5+$L$5)*E$8/100)/((100*100-100*100*($J$5+$L$5))/100)</f>
        <v>75</v>
      </c>
      <c r="F15" s="11">
        <f>($C15*F$8-(100*100)*($J$5+$L$5)*F$8/100)/((100*100-100*100*($J$5+$L$5))/100)</f>
        <v>87.5</v>
      </c>
      <c r="G15" s="11">
        <f>($C15*G$8-(100*100)*($J$5+$L$5)*G$8/100)/((100*100-100*100*($J$5+$L$5))/100)</f>
        <v>100</v>
      </c>
      <c r="H15" s="11">
        <f>($C15*H$8-(100*100)*($J$5+$L$5)*H$8/100)/((100*100-100*100*($J$5+$L$5))/100)</f>
        <v>112.5</v>
      </c>
      <c r="I15" s="54">
        <f>($C15*I$8-(100*100)*($J$5+$L$5)*I$8/100)/((100*100-100*100*($J$5+$L$5))/100)</f>
        <v>125</v>
      </c>
      <c r="J15" s="11">
        <f>($C15*J$8-(100*100)*($J$5+$L$5)*J$8/100)/((100*100-100*100*($J$5+$L$5))/100)</f>
        <v>137.5</v>
      </c>
      <c r="K15" s="11">
        <f>($C15*K$8-(100*100)*($J$5+$L$5)*K$8/100)/((100*100-100*100*($J$5+$L$5))/100)</f>
        <v>150</v>
      </c>
      <c r="L15" s="11">
        <f>($C15*L$8-(100*100)*($J$5+$L$5)*L$8/100)/((100*100-100*100*($J$5+$L$5))/100)</f>
        <v>162.5</v>
      </c>
      <c r="M15" s="11">
        <f>($C15*M$8-(100*100)*($J$5+$L$5)*M$8/100)/((100*100-100*100*($J$5+$L$5))/100)</f>
        <v>175</v>
      </c>
      <c r="N15" s="11">
        <f>($C15*N$8-(100*100)*($J$5+$L$5)*N$8/100)/((100*100-100*100*($J$5+$L$5))/100)</f>
        <v>187.5</v>
      </c>
      <c r="O15" s="11">
        <f>($C15*O$8-(100*100)*($J$5+$L$5)*O$8/100)/((100*100-100*100*($J$5+$L$5))/100)</f>
        <v>200</v>
      </c>
      <c r="P15" s="11">
        <f>($C15*P$8-(100*100)*($J$5+$L$5)*P$8/100)/((100*100-100*100*($J$5+$L$5))/100)</f>
        <v>212.5</v>
      </c>
      <c r="Q15" s="11">
        <f>($C15*Q$8-(100*100)*($J$5+$L$5)*Q$8/100)/((100*100-100*100*($J$5+$L$5))/100)</f>
        <v>225</v>
      </c>
      <c r="R15" s="11">
        <f>($C15*R$8-(100*100)*($J$5+$L$5)*R$8/100)/((100*100-100*100*($J$5+$L$5))/100)</f>
        <v>237.5</v>
      </c>
      <c r="S15" s="12">
        <f>($C15*S$8-(100*100)*($J$5+$L$5)*S$8/100)/((100*100-100*100*($J$5+$L$5))/100)</f>
        <v>250</v>
      </c>
    </row>
    <row r="16" spans="1:19" ht="24.75">
      <c r="A16" s="32"/>
      <c r="B16" s="9"/>
      <c r="C16" s="13">
        <v>120</v>
      </c>
      <c r="D16" s="46">
        <f>($C16*D$8-(100*100)*($J$5+$L$5)*D$8/100)/((100*100-100*100*($J$5+$L$5))/100)</f>
        <v>75</v>
      </c>
      <c r="E16" s="14">
        <f>($C16*E$8-(100*100)*($J$5+$L$5)*E$8/100)/((100*100-100*100*($J$5+$L$5))/100)</f>
        <v>90</v>
      </c>
      <c r="F16" s="14">
        <f>($C16*F$8-(100*100)*($J$5+$L$5)*F$8/100)/((100*100-100*100*($J$5+$L$5))/100)</f>
        <v>105</v>
      </c>
      <c r="G16" s="25">
        <f>($C16*G$8-(100*100)*($J$5+$L$5)*G$8/100)/((100*100-100*100*($J$5+$L$5))/100)</f>
        <v>120</v>
      </c>
      <c r="H16" s="25">
        <f>($C16*H$8-(100*100)*($J$5+$L$5)*H$8/100)/((100*100-100*100*($J$5+$L$5))/100)</f>
        <v>135</v>
      </c>
      <c r="I16" s="25">
        <f>($C16*I$8-(100*100)*($J$5+$L$5)*I$8/100)/((100*100-100*100*($J$5+$L$5))/100)</f>
        <v>150</v>
      </c>
      <c r="J16" s="11">
        <f>($C16*J$8-(100*100)*($J$5+$L$5)*J$8/100)/((100*100-100*100*($J$5+$L$5))/100)</f>
        <v>165</v>
      </c>
      <c r="K16" s="11">
        <f>($C16*K$8-(100*100)*($J$5+$L$5)*K$8/100)/((100*100-100*100*($J$5+$L$5))/100)</f>
        <v>180</v>
      </c>
      <c r="L16" s="11">
        <f>($C16*L$8-(100*100)*($J$5+$L$5)*L$8/100)/((100*100-100*100*($J$5+$L$5))/100)</f>
        <v>195</v>
      </c>
      <c r="M16" s="11">
        <f>($C16*M$8-(100*100)*($J$5+$L$5)*M$8/100)/((100*100-100*100*($J$5+$L$5))/100)</f>
        <v>210</v>
      </c>
      <c r="N16" s="11">
        <f>($C16*N$8-(100*100)*($J$5+$L$5)*N$8/100)/((100*100-100*100*($J$5+$L$5))/100)</f>
        <v>225</v>
      </c>
      <c r="O16" s="11">
        <f>($C16*O$8-(100*100)*($J$5+$L$5)*O$8/100)/((100*100-100*100*($J$5+$L$5))/100)</f>
        <v>240</v>
      </c>
      <c r="P16" s="11">
        <f>($C16*P$8-(100*100)*($J$5+$L$5)*P$8/100)/((100*100-100*100*($J$5+$L$5))/100)</f>
        <v>255</v>
      </c>
      <c r="Q16" s="11">
        <f>($C16*Q$8-(100*100)*($J$5+$L$5)*Q$8/100)/((100*100-100*100*($J$5+$L$5))/100)</f>
        <v>270</v>
      </c>
      <c r="R16" s="11">
        <f>($C16*R$8-(100*100)*($J$5+$L$5)*R$8/100)/((100*100-100*100*($J$5+$L$5))/100)</f>
        <v>285</v>
      </c>
      <c r="S16" s="12">
        <f>($C16*S$8-(100*100)*($J$5+$L$5)*S$8/100)/((100*100-100*100*($J$5+$L$5))/100)</f>
        <v>300</v>
      </c>
    </row>
    <row r="17" spans="1:19" ht="24.75">
      <c r="A17" s="32"/>
      <c r="B17" s="9"/>
      <c r="C17" s="10">
        <v>130</v>
      </c>
      <c r="D17" s="24">
        <f>($C17*D$8-(100*100)*($J$5+$L$5)*D$8/100)/((100*100-100*100*($J$5+$L$5))/100)</f>
        <v>87.5</v>
      </c>
      <c r="E17" s="11">
        <f>($C17*E$8-(100*100)*($J$5+$L$5)*E$8/100)/((100*100-100*100*($J$5+$L$5))/100)</f>
        <v>105</v>
      </c>
      <c r="F17" s="11">
        <f>($C17*F$8-(100*100)*($J$5+$L$5)*F$8/100)/((100*100-100*100*($J$5+$L$5))/100)</f>
        <v>122.5</v>
      </c>
      <c r="G17" s="11">
        <f>($C17*G$8-(100*100)*($J$5+$L$5)*G$8/100)/((100*100-100*100*($J$5+$L$5))/100)</f>
        <v>140</v>
      </c>
      <c r="H17" s="11">
        <f>($C17*H$8-(100*100)*($J$5+$L$5)*H$8/100)/((100*100-100*100*($J$5+$L$5))/100)</f>
        <v>157.5</v>
      </c>
      <c r="I17" s="11">
        <f>($C17*I$8-(100*100)*($J$5+$L$5)*I$8/100)/((100*100-100*100*($J$5+$L$5))/100)</f>
        <v>175</v>
      </c>
      <c r="J17" s="11">
        <f>($C17*J$8-(100*100)*($J$5+$L$5)*J$8/100)/((100*100-100*100*($J$5+$L$5))/100)</f>
        <v>192.5</v>
      </c>
      <c r="K17" s="11">
        <f>($C17*K$8-(100*100)*($J$5+$L$5)*K$8/100)/((100*100-100*100*($J$5+$L$5))/100)</f>
        <v>210</v>
      </c>
      <c r="L17" s="11">
        <f>($C17*L$8-(100*100)*($J$5+$L$5)*L$8/100)/((100*100-100*100*($J$5+$L$5))/100)</f>
        <v>227.5</v>
      </c>
      <c r="M17" s="11">
        <f>($C17*M$8-(100*100)*($J$5+$L$5)*M$8/100)/((100*100-100*100*($J$5+$L$5))/100)</f>
        <v>245</v>
      </c>
      <c r="N17" s="11">
        <f>($C17*N$8-(100*100)*($J$5+$L$5)*N$8/100)/((100*100-100*100*($J$5+$L$5))/100)</f>
        <v>262.5</v>
      </c>
      <c r="O17" s="11">
        <f>($C17*O$8-(100*100)*($J$5+$L$5)*O$8/100)/((100*100-100*100*($J$5+$L$5))/100)</f>
        <v>280</v>
      </c>
      <c r="P17" s="11">
        <f>($C17*P$8-(100*100)*($J$5+$L$5)*P$8/100)/((100*100-100*100*($J$5+$L$5))/100)</f>
        <v>297.5</v>
      </c>
      <c r="Q17" s="11">
        <f>($C17*Q$8-(100*100)*($J$5+$L$5)*Q$8/100)/((100*100-100*100*($J$5+$L$5))/100)</f>
        <v>315</v>
      </c>
      <c r="R17" s="11">
        <f>($C17*R$8-(100*100)*($J$5+$L$5)*R$8/100)/((100*100-100*100*($J$5+$L$5))/100)</f>
        <v>332.5</v>
      </c>
      <c r="S17" s="12">
        <f>($C17*S$8-(100*100)*($J$5+$L$5)*S$8/100)/((100*100-100*100*($J$5+$L$5))/100)</f>
        <v>350</v>
      </c>
    </row>
    <row r="18" spans="1:19" ht="24.75">
      <c r="A18" s="32"/>
      <c r="B18" s="9"/>
      <c r="C18" s="10">
        <v>140</v>
      </c>
      <c r="D18" s="24">
        <f>($C18*D$8-(100*100)*($J$5+$L$5)*D$8/100)/((100*100-100*100*($J$5+$L$5))/100)</f>
        <v>100</v>
      </c>
      <c r="E18" s="11">
        <f>($C18*E$8-(100*100)*($J$5+$L$5)*E$8/100)/((100*100-100*100*($J$5+$L$5))/100)</f>
        <v>120</v>
      </c>
      <c r="F18" s="11">
        <f>($C18*F$8-(100*100)*($J$5+$L$5)*F$8/100)/((100*100-100*100*($J$5+$L$5))/100)</f>
        <v>140</v>
      </c>
      <c r="G18" s="11">
        <f>($C18*G$8-(100*100)*($J$5+$L$5)*G$8/100)/((100*100-100*100*($J$5+$L$5))/100)</f>
        <v>160</v>
      </c>
      <c r="H18" s="11">
        <f>($C18*H$8-(100*100)*($J$5+$L$5)*H$8/100)/((100*100-100*100*($J$5+$L$5))/100)</f>
        <v>180</v>
      </c>
      <c r="I18" s="11">
        <f>($C18*I$8-(100*100)*($J$5+$L$5)*I$8/100)/((100*100-100*100*($J$5+$L$5))/100)</f>
        <v>200</v>
      </c>
      <c r="J18" s="11">
        <f>($C18*J$8-(100*100)*($J$5+$L$5)*J$8/100)/((100*100-100*100*($J$5+$L$5))/100)</f>
        <v>220</v>
      </c>
      <c r="K18" s="11">
        <f>($C18*K$8-(100*100)*($J$5+$L$5)*K$8/100)/((100*100-100*100*($J$5+$L$5))/100)</f>
        <v>240</v>
      </c>
      <c r="L18" s="11">
        <f>($C18*L$8-(100*100)*($J$5+$L$5)*L$8/100)/((100*100-100*100*($J$5+$L$5))/100)</f>
        <v>260</v>
      </c>
      <c r="M18" s="11">
        <f>($C18*M$8-(100*100)*($J$5+$L$5)*M$8/100)/((100*100-100*100*($J$5+$L$5))/100)</f>
        <v>280</v>
      </c>
      <c r="N18" s="11">
        <f>($C18*N$8-(100*100)*($J$5+$L$5)*N$8/100)/((100*100-100*100*($J$5+$L$5))/100)</f>
        <v>300</v>
      </c>
      <c r="O18" s="11">
        <f>($C18*O$8-(100*100)*($J$5+$L$5)*O$8/100)/((100*100-100*100*($J$5+$L$5))/100)</f>
        <v>320</v>
      </c>
      <c r="P18" s="11">
        <f>($C18*P$8-(100*100)*($J$5+$L$5)*P$8/100)/((100*100-100*100*($J$5+$L$5))/100)</f>
        <v>340</v>
      </c>
      <c r="Q18" s="11">
        <f>($C18*Q$8-(100*100)*($J$5+$L$5)*Q$8/100)/((100*100-100*100*($J$5+$L$5))/100)</f>
        <v>360</v>
      </c>
      <c r="R18" s="11">
        <f>($C18*R$8-(100*100)*($J$5+$L$5)*R$8/100)/((100*100-100*100*($J$5+$L$5))/100)</f>
        <v>380</v>
      </c>
      <c r="S18" s="12">
        <f>($C18*S$8-(100*100)*($J$5+$L$5)*S$8/100)/((100*100-100*100*($J$5+$L$5))/100)</f>
        <v>400</v>
      </c>
    </row>
    <row r="19" spans="1:19" ht="25.5" thickBot="1">
      <c r="A19" s="33"/>
      <c r="B19" s="15"/>
      <c r="C19" s="16">
        <v>150</v>
      </c>
      <c r="D19" s="26">
        <f>($C19*D$8-(100*100)*($J$5+$L$5)*D$8/100)/((100*100-100*100*($J$5+$L$5))/100)</f>
        <v>112.5</v>
      </c>
      <c r="E19" s="17">
        <f>($C19*E$8-(100*100)*($J$5+$L$5)*E$8/100)/((100*100-100*100*($J$5+$L$5))/100)</f>
        <v>135</v>
      </c>
      <c r="F19" s="17">
        <f>($C19*F$8-(100*100)*($J$5+$L$5)*F$8/100)/((100*100-100*100*($J$5+$L$5))/100)</f>
        <v>157.5</v>
      </c>
      <c r="G19" s="17">
        <f>($C19*G$8-(100*100)*($J$5+$L$5)*G$8/100)/((100*100-100*100*($J$5+$L$5))/100)</f>
        <v>180</v>
      </c>
      <c r="H19" s="17">
        <f>($C19*H$8-(100*100)*($J$5+$L$5)*H$8/100)/((100*100-100*100*($J$5+$L$5))/100)</f>
        <v>202.5</v>
      </c>
      <c r="I19" s="17">
        <f>($C19*I$8-(100*100)*($J$5+$L$5)*I$8/100)/((100*100-100*100*($J$5+$L$5))/100)</f>
        <v>225</v>
      </c>
      <c r="J19" s="17">
        <f>($C19*J$8-(100*100)*($J$5+$L$5)*J$8/100)/((100*100-100*100*($J$5+$L$5))/100)</f>
        <v>247.5</v>
      </c>
      <c r="K19" s="17">
        <f>($C19*K$8-(100*100)*($J$5+$L$5)*K$8/100)/((100*100-100*100*($J$5+$L$5))/100)</f>
        <v>270</v>
      </c>
      <c r="L19" s="17">
        <f>($C19*L$8-(100*100)*($J$5+$L$5)*L$8/100)/((100*100-100*100*($J$5+$L$5))/100)</f>
        <v>292.5</v>
      </c>
      <c r="M19" s="17">
        <f>($C19*M$8-(100*100)*($J$5+$L$5)*M$8/100)/((100*100-100*100*($J$5+$L$5))/100)</f>
        <v>315</v>
      </c>
      <c r="N19" s="17">
        <f>($C19*N$8-(100*100)*($J$5+$L$5)*N$8/100)/((100*100-100*100*($J$5+$L$5))/100)</f>
        <v>337.5</v>
      </c>
      <c r="O19" s="17">
        <f>($C19*O$8-(100*100)*($J$5+$L$5)*O$8/100)/((100*100-100*100*($J$5+$L$5))/100)</f>
        <v>360</v>
      </c>
      <c r="P19" s="17">
        <f>($C19*P$8-(100*100)*($J$5+$L$5)*P$8/100)/((100*100-100*100*($J$5+$L$5))/100)</f>
        <v>382.5</v>
      </c>
      <c r="Q19" s="17">
        <f>($C19*Q$8-(100*100)*($J$5+$L$5)*Q$8/100)/((100*100-100*100*($J$5+$L$5))/100)</f>
        <v>405</v>
      </c>
      <c r="R19" s="17">
        <f>($C19*R$8-(100*100)*($J$5+$L$5)*R$8/100)/((100*100-100*100*($J$5+$L$5))/100)</f>
        <v>427.5</v>
      </c>
      <c r="S19" s="18">
        <f>($C19*S$8-(100*100)*($J$5+$L$5)*S$8/100)/((100*100-100*100*($J$5+$L$5))/100)</f>
        <v>450</v>
      </c>
    </row>
    <row r="21" ht="24.75" hidden="1">
      <c r="D21" s="2" t="str">
        <f>'① 売上のみ'!D17</f>
        <v>お客様が、価格の変化に気付くのは、単価30%の増減だと言われている。</v>
      </c>
    </row>
    <row r="22" ht="24.75" hidden="1">
      <c r="D22" s="2" t="s">
        <v>3</v>
      </c>
    </row>
    <row r="23" ht="24.75" hidden="1">
      <c r="D23" s="2" t="s">
        <v>4</v>
      </c>
    </row>
    <row r="24" ht="24.75" hidden="1"/>
    <row r="25" ht="24.75" hidden="1"/>
    <row r="26" ht="24.75">
      <c r="C26" s="2" t="s">
        <v>14</v>
      </c>
    </row>
    <row r="27" spans="3:5" ht="24.75">
      <c r="C27" s="2" t="s">
        <v>6</v>
      </c>
      <c r="E27" s="2" t="str">
        <f>'① 売上のみ'!B23</f>
        <v>→　客数が125人(25%増）しないと、値下げ前の売上をキープできない。</v>
      </c>
    </row>
    <row r="29" spans="3:5" ht="24.75">
      <c r="C29" s="2" t="s">
        <v>8</v>
      </c>
      <c r="E29" s="2" t="str">
        <f>'② ①＋原価を考慮'!E29</f>
        <v>→　客数が140人(40%増）しないと、値下げ前の利益をキープできない。</v>
      </c>
    </row>
    <row r="31" spans="3:5" ht="24.75">
      <c r="C31" s="2" t="s">
        <v>7</v>
      </c>
      <c r="E31" s="2" t="s">
        <v>18</v>
      </c>
    </row>
    <row r="33" ht="24.75">
      <c r="C33" s="2" t="s">
        <v>12</v>
      </c>
    </row>
    <row r="34" spans="3:5" ht="24.75">
      <c r="C34" s="2" t="s">
        <v>6</v>
      </c>
      <c r="E34" s="2" t="str">
        <f>'① 売上のみ'!B26</f>
        <v>→　客数が83人（17%減）まで減ったとしても、値上げ前の売上をキープできる。</v>
      </c>
    </row>
    <row r="36" spans="3:5" ht="24.75">
      <c r="C36" s="2" t="s">
        <v>8</v>
      </c>
      <c r="E36" s="2" t="str">
        <f>'② ①＋原価を考慮'!E34</f>
        <v>→　客数が78人(22%減）まで減ったとしても、値上げ前の利益をキープできる。</v>
      </c>
    </row>
    <row r="38" spans="3:5" ht="24.75">
      <c r="C38" s="2" t="s">
        <v>7</v>
      </c>
      <c r="E38" s="2" t="s">
        <v>19</v>
      </c>
    </row>
  </sheetData>
  <sheetProtection/>
  <mergeCells count="4">
    <mergeCell ref="D7:S7"/>
    <mergeCell ref="A9:A19"/>
    <mergeCell ref="A7:C8"/>
    <mergeCell ref="B1:S1"/>
  </mergeCells>
  <conditionalFormatting sqref="D9:S19">
    <cfRule type="iconSet" priority="73" dxfId="0">
      <iconSet iconSet="3TrafficLights1">
        <cfvo type="percent" val="0"/>
        <cfvo type="num" val="95"/>
        <cfvo type="num" val="105"/>
      </iconSet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56"/>
  <headerFooter alignWithMargins="0">
    <oddHeader>&amp;L&amp;18値上げ・値下げシミュレーション&amp;R&amp;A</oddHeader>
    <oddFooter>&amp;R2012/11/13
税理士・行政書士　小山武仁事務所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小山 武仁</cp:lastModifiedBy>
  <cp:lastPrinted>2012-11-12T15:13:01Z</cp:lastPrinted>
  <dcterms:created xsi:type="dcterms:W3CDTF">2009-09-24T13:29:45Z</dcterms:created>
  <dcterms:modified xsi:type="dcterms:W3CDTF">2012-11-12T15:21:11Z</dcterms:modified>
  <cp:category/>
  <cp:version/>
  <cp:contentType/>
  <cp:contentStatus/>
</cp:coreProperties>
</file>